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Google Drive\Learning\12 week mastery\"/>
    </mc:Choice>
  </mc:AlternateContent>
  <bookViews>
    <workbookView xWindow="0" yWindow="0" windowWidth="20475" windowHeight="15360"/>
  </bookViews>
  <sheets>
    <sheet name="12 Week Year" sheetId="1" r:id="rId1"/>
  </sheets>
  <functionGroups builtInGroupCount="18"/>
  <definedNames>
    <definedName name="_xlnm._FilterDatabase" localSheetId="0" hidden="1">'12 Week Year'!$A$3:$L$93</definedName>
    <definedName name="Complete">'12 Week Year'!$D$1</definedName>
    <definedName name="HidePriorWeeks">'12 Week Year'!$F$1</definedName>
    <definedName name="HideSummaryLines">'12 Week Year'!$G$1</definedName>
    <definedName name="IsSummaryLine">'12 Week Year'!$B:$B</definedName>
    <definedName name="ScoreColumn">'12 Week Year'!$E:$E</definedName>
    <definedName name="ScoreLabels">'12 Week Year'!$D$5:$D$7,'12 Week Year'!$D$12:$D$14,'12 Week Year'!$D$19:$D$21,'12 Week Year'!$D$26:$D$28,'12 Week Year'!$D$33:$D$35,'12 Week Year'!$D$40:$D$42,'12 Week Year'!$D$47:$D$49,'12 Week Year'!$D$54:$D$57,'12 Week Year'!$D$57,'12 Week Year'!$D$54:$D$56,'12 Week Year'!$D$57,'12 Week Year'!$D$57,'12 Week Year'!$D$61:$D$63,'12 Week Year'!$D$68:$D$70,'12 Week Year'!$D$75:$D$77,'12 Week Year'!$D$82:$D$84</definedName>
    <definedName name="Week10Start">'12 Week Year'!$D$67</definedName>
    <definedName name="Week11Start">'12 Week Year'!$D$74</definedName>
    <definedName name="Week12Start">'12 Week Year'!$D$81</definedName>
    <definedName name="Week1Start">'12 Week Year'!$D$4</definedName>
    <definedName name="Week2Start">'12 Week Year'!$D$11</definedName>
    <definedName name="Week3Start">'12 Week Year'!$D$18</definedName>
    <definedName name="Week4Start">'12 Week Year'!$D$25</definedName>
    <definedName name="Week5Start">'12 Week Year'!$D$32</definedName>
    <definedName name="Week6Start">'12 Week Year'!$D$39</definedName>
    <definedName name="Week7Start">'12 Week Year'!$D$46</definedName>
    <definedName name="Week8Start">'12 Week Year'!$D$53</definedName>
    <definedName name="Week9Start">'12 Week Year'!$D$60</definedName>
    <definedName name="WeekOf">'12 Week Year'!$A:$A</definedName>
  </definedNames>
  <calcPr calcId="162913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2" i="1" l="1"/>
  <c r="E75" i="1"/>
  <c r="E68" i="1"/>
  <c r="E61" i="1"/>
  <c r="E54" i="1"/>
  <c r="E47" i="1"/>
  <c r="E40" i="1"/>
  <c r="E33" i="1"/>
  <c r="E26" i="1"/>
  <c r="E19" i="1"/>
  <c r="E5" i="1"/>
  <c r="E12" i="1"/>
  <c r="E83" i="1"/>
  <c r="E41" i="1"/>
  <c r="E34" i="1"/>
  <c r="E6" i="1"/>
  <c r="E76" i="1"/>
  <c r="E55" i="1"/>
  <c r="E69" i="1"/>
  <c r="E62" i="1"/>
  <c r="E48" i="1"/>
  <c r="E27" i="1"/>
  <c r="E20" i="1"/>
  <c r="E13" i="1"/>
  <c r="C87" i="1" l="1"/>
  <c r="C80" i="1"/>
  <c r="C73" i="1"/>
  <c r="C66" i="1"/>
  <c r="C59" i="1"/>
  <c r="C52" i="1"/>
  <c r="C45" i="1"/>
  <c r="C38" i="1"/>
  <c r="A5" i="1"/>
  <c r="A6" i="1"/>
  <c r="A7" i="1"/>
  <c r="A8" i="1"/>
  <c r="A9" i="1"/>
  <c r="A10" i="1"/>
  <c r="A4" i="1"/>
  <c r="C31" i="1"/>
  <c r="C24" i="1"/>
  <c r="C17" i="1"/>
  <c r="C10" i="1"/>
  <c r="K86" i="1" l="1"/>
  <c r="J86" i="1"/>
  <c r="I86" i="1"/>
  <c r="H86" i="1"/>
  <c r="G86" i="1"/>
  <c r="F86" i="1"/>
  <c r="F87" i="1" s="1"/>
  <c r="K79" i="1"/>
  <c r="K80" i="1" s="1"/>
  <c r="J79" i="1"/>
  <c r="I79" i="1"/>
  <c r="I80" i="1" s="1"/>
  <c r="H79" i="1"/>
  <c r="H80" i="1" s="1"/>
  <c r="G79" i="1"/>
  <c r="F79" i="1"/>
  <c r="F80" i="1" s="1"/>
  <c r="K72" i="1"/>
  <c r="J72" i="1"/>
  <c r="I72" i="1"/>
  <c r="H72" i="1"/>
  <c r="G72" i="1"/>
  <c r="F72" i="1"/>
  <c r="K65" i="1"/>
  <c r="K66" i="1" s="1"/>
  <c r="J65" i="1"/>
  <c r="I65" i="1"/>
  <c r="I66" i="1" s="1"/>
  <c r="H65" i="1"/>
  <c r="H66" i="1" s="1"/>
  <c r="G65" i="1"/>
  <c r="F65" i="1"/>
  <c r="F66" i="1" s="1"/>
  <c r="K58" i="1"/>
  <c r="J58" i="1"/>
  <c r="I58" i="1"/>
  <c r="H58" i="1"/>
  <c r="G58" i="1"/>
  <c r="F58" i="1"/>
  <c r="F59" i="1" s="1"/>
  <c r="K51" i="1"/>
  <c r="J51" i="1"/>
  <c r="I51" i="1"/>
  <c r="I52" i="1" s="1"/>
  <c r="H51" i="1"/>
  <c r="G51" i="1"/>
  <c r="F51" i="1"/>
  <c r="F52" i="1" s="1"/>
  <c r="C9" i="1"/>
  <c r="C8" i="1"/>
  <c r="C7" i="1"/>
  <c r="C6" i="1"/>
  <c r="C5" i="1"/>
  <c r="C4" i="1"/>
  <c r="K44" i="1"/>
  <c r="J44" i="1"/>
  <c r="I44" i="1"/>
  <c r="H44" i="1"/>
  <c r="H45" i="1" s="1"/>
  <c r="G44" i="1"/>
  <c r="F44" i="1"/>
  <c r="F45" i="1" s="1"/>
  <c r="K37" i="1"/>
  <c r="J37" i="1"/>
  <c r="I37" i="1"/>
  <c r="I38" i="1" s="1"/>
  <c r="H37" i="1"/>
  <c r="G37" i="1"/>
  <c r="F37" i="1"/>
  <c r="K30" i="1"/>
  <c r="J30" i="1"/>
  <c r="I30" i="1"/>
  <c r="H30" i="1"/>
  <c r="G30" i="1"/>
  <c r="F30" i="1"/>
  <c r="K16" i="1"/>
  <c r="J16" i="1"/>
  <c r="I16" i="1"/>
  <c r="H16" i="1"/>
  <c r="G16" i="1"/>
  <c r="F16" i="1"/>
  <c r="G9" i="1"/>
  <c r="H9" i="1"/>
  <c r="I9" i="1"/>
  <c r="J9" i="1"/>
  <c r="K9" i="1"/>
  <c r="K10" i="1" s="1"/>
  <c r="F9" i="1"/>
  <c r="K23" i="1"/>
  <c r="J23" i="1"/>
  <c r="I23" i="1"/>
  <c r="I24" i="1" s="1"/>
  <c r="H23" i="1"/>
  <c r="G23" i="1"/>
  <c r="F23" i="1"/>
  <c r="I59" i="1"/>
  <c r="K73" i="1"/>
  <c r="G87" i="1"/>
  <c r="J52" i="1"/>
  <c r="F90" i="1"/>
  <c r="I31" i="1"/>
  <c r="G80" i="1"/>
  <c r="I17" i="1"/>
  <c r="J31" i="1"/>
  <c r="K52" i="1"/>
  <c r="K90" i="1"/>
  <c r="G73" i="1"/>
  <c r="F31" i="1"/>
  <c r="G52" i="1"/>
  <c r="J87" i="1"/>
  <c r="F17" i="1"/>
  <c r="G59" i="1"/>
  <c r="I45" i="1"/>
  <c r="K87" i="1"/>
  <c r="G66" i="1"/>
  <c r="K31" i="1"/>
  <c r="J80" i="1"/>
  <c r="F10" i="1"/>
  <c r="K17" i="1"/>
  <c r="F73" i="1"/>
  <c r="G90" i="1"/>
  <c r="J66" i="1"/>
  <c r="H73" i="1"/>
  <c r="I73" i="1"/>
  <c r="G31" i="1"/>
  <c r="F38" i="1"/>
  <c r="H38" i="1"/>
  <c r="G24" i="1"/>
  <c r="H59" i="1"/>
  <c r="K38" i="1"/>
  <c r="J59" i="1"/>
  <c r="J73" i="1"/>
  <c r="G38" i="1"/>
  <c r="H31" i="1"/>
  <c r="J45" i="1"/>
  <c r="I87" i="1"/>
  <c r="H90" i="1"/>
  <c r="K59" i="1"/>
  <c r="G17" i="1"/>
  <c r="J17" i="1"/>
  <c r="J38" i="1"/>
  <c r="I90" i="1"/>
  <c r="H10" i="1"/>
  <c r="F24" i="1"/>
  <c r="I10" i="1"/>
  <c r="G45" i="1"/>
  <c r="J10" i="1"/>
  <c r="J90" i="1"/>
  <c r="K24" i="1"/>
  <c r="H52" i="1"/>
  <c r="H24" i="1"/>
  <c r="H17" i="1"/>
  <c r="K45" i="1"/>
  <c r="H87" i="1"/>
  <c r="G10" i="1"/>
  <c r="J24" i="1"/>
  <c r="D11" i="1" l="1"/>
  <c r="J89" i="1"/>
  <c r="F89" i="1"/>
  <c r="G89" i="1"/>
  <c r="K89" i="1"/>
  <c r="I89" i="1"/>
  <c r="H89" i="1"/>
  <c r="A17" i="1" l="1"/>
  <c r="A11" i="1"/>
  <c r="C11" i="1" s="1"/>
  <c r="A12" i="1"/>
  <c r="C12" i="1" s="1"/>
  <c r="A14" i="1"/>
  <c r="C14" i="1" s="1"/>
  <c r="A15" i="1"/>
  <c r="C15" i="1" s="1"/>
  <c r="A16" i="1"/>
  <c r="C16" i="1" s="1"/>
  <c r="A13" i="1"/>
  <c r="C13" i="1" s="1"/>
  <c r="D18" i="1"/>
  <c r="E63" i="1"/>
  <c r="E66" i="1" s="1"/>
  <c r="I91" i="1"/>
  <c r="E70" i="1"/>
  <c r="E73" i="1" s="1"/>
  <c r="E35" i="1"/>
  <c r="E38" i="1" s="1"/>
  <c r="E42" i="1"/>
  <c r="E45" i="1" s="1"/>
  <c r="E28" i="1"/>
  <c r="E31" i="1" s="1"/>
  <c r="J91" i="1"/>
  <c r="K91" i="1"/>
  <c r="E7" i="1"/>
  <c r="E10" i="1" s="1"/>
  <c r="E56" i="1"/>
  <c r="E59" i="1" s="1"/>
  <c r="E21" i="1"/>
  <c r="E24" i="1" s="1"/>
  <c r="E14" i="1"/>
  <c r="E17" i="1" s="1"/>
  <c r="F91" i="1"/>
  <c r="E84" i="1"/>
  <c r="E87" i="1" s="1"/>
  <c r="E77" i="1"/>
  <c r="E80" i="1" s="1"/>
  <c r="E49" i="1"/>
  <c r="E52" i="1" s="1"/>
  <c r="A21" i="1" l="1"/>
  <c r="C21" i="1" s="1"/>
  <c r="A24" i="1"/>
  <c r="A18" i="1"/>
  <c r="A19" i="1"/>
  <c r="A22" i="1"/>
  <c r="C22" i="1" s="1"/>
  <c r="A23" i="1"/>
  <c r="C23" i="1" s="1"/>
  <c r="A20" i="1"/>
  <c r="D25" i="1"/>
  <c r="C19" i="1"/>
  <c r="C18" i="1"/>
  <c r="C20" i="1"/>
  <c r="H91" i="1"/>
  <c r="G91" i="1"/>
  <c r="A25" i="1" l="1"/>
  <c r="C25" i="1" s="1"/>
  <c r="A29" i="1"/>
  <c r="C29" i="1" s="1"/>
  <c r="A26" i="1"/>
  <c r="C26" i="1" s="1"/>
  <c r="A27" i="1"/>
  <c r="C27" i="1" s="1"/>
  <c r="A28" i="1"/>
  <c r="C28" i="1" s="1"/>
  <c r="A30" i="1"/>
  <c r="C30" i="1" s="1"/>
  <c r="A31" i="1"/>
  <c r="D32" i="1"/>
  <c r="D39" i="1" l="1"/>
  <c r="A35" i="1"/>
  <c r="C35" i="1" s="1"/>
  <c r="A33" i="1"/>
  <c r="C33" i="1" s="1"/>
  <c r="A36" i="1"/>
  <c r="C36" i="1" s="1"/>
  <c r="A37" i="1"/>
  <c r="C37" i="1" s="1"/>
  <c r="A32" i="1"/>
  <c r="C32" i="1" s="1"/>
  <c r="A38" i="1"/>
  <c r="A34" i="1"/>
  <c r="C34" i="1" s="1"/>
  <c r="D46" i="1" l="1"/>
  <c r="A40" i="1"/>
  <c r="C40" i="1" s="1"/>
  <c r="A43" i="1"/>
  <c r="C43" i="1" s="1"/>
  <c r="A45" i="1"/>
  <c r="A39" i="1"/>
  <c r="C39" i="1" s="1"/>
  <c r="A41" i="1"/>
  <c r="C41" i="1" s="1"/>
  <c r="A42" i="1"/>
  <c r="C42" i="1" s="1"/>
  <c r="A44" i="1"/>
  <c r="C44" i="1" s="1"/>
  <c r="D53" i="1" l="1"/>
  <c r="A51" i="1"/>
  <c r="C51" i="1" s="1"/>
  <c r="A52" i="1"/>
  <c r="A47" i="1"/>
  <c r="C47" i="1" s="1"/>
  <c r="A50" i="1"/>
  <c r="C50" i="1" s="1"/>
  <c r="A48" i="1"/>
  <c r="C48" i="1" s="1"/>
  <c r="A49" i="1"/>
  <c r="C49" i="1" s="1"/>
  <c r="A46" i="1"/>
  <c r="C46" i="1" s="1"/>
  <c r="D60" i="1" l="1"/>
  <c r="A55" i="1"/>
  <c r="C55" i="1" s="1"/>
  <c r="A56" i="1"/>
  <c r="C56" i="1" s="1"/>
  <c r="A57" i="1"/>
  <c r="C57" i="1" s="1"/>
  <c r="A58" i="1"/>
  <c r="C58" i="1" s="1"/>
  <c r="A59" i="1"/>
  <c r="A53" i="1"/>
  <c r="C53" i="1" s="1"/>
  <c r="A54" i="1"/>
  <c r="C54" i="1" s="1"/>
  <c r="D67" i="1" l="1"/>
  <c r="A66" i="1"/>
  <c r="A64" i="1"/>
  <c r="C64" i="1" s="1"/>
  <c r="A60" i="1"/>
  <c r="C60" i="1" s="1"/>
  <c r="A61" i="1"/>
  <c r="C61" i="1" s="1"/>
  <c r="A62" i="1"/>
  <c r="C62" i="1" s="1"/>
  <c r="A63" i="1"/>
  <c r="C63" i="1" s="1"/>
  <c r="A65" i="1"/>
  <c r="C65" i="1" s="1"/>
  <c r="D74" i="1" l="1"/>
  <c r="A68" i="1"/>
  <c r="C68" i="1" s="1"/>
  <c r="A72" i="1"/>
  <c r="C72" i="1" s="1"/>
  <c r="A69" i="1"/>
  <c r="C69" i="1" s="1"/>
  <c r="A70" i="1"/>
  <c r="C70" i="1" s="1"/>
  <c r="A73" i="1"/>
  <c r="A67" i="1"/>
  <c r="C67" i="1" s="1"/>
  <c r="A71" i="1"/>
  <c r="C71" i="1" s="1"/>
  <c r="D81" i="1" l="1"/>
  <c r="A77" i="1"/>
  <c r="C77" i="1" s="1"/>
  <c r="A78" i="1"/>
  <c r="C78" i="1" s="1"/>
  <c r="A79" i="1"/>
  <c r="C79" i="1" s="1"/>
  <c r="A74" i="1"/>
  <c r="C74" i="1" s="1"/>
  <c r="A75" i="1"/>
  <c r="C75" i="1" s="1"/>
  <c r="A76" i="1"/>
  <c r="C76" i="1" s="1"/>
  <c r="A80" i="1"/>
  <c r="A82" i="1" l="1"/>
  <c r="C82" i="1" s="1"/>
  <c r="A83" i="1"/>
  <c r="C83" i="1" s="1"/>
  <c r="A84" i="1"/>
  <c r="C84" i="1" s="1"/>
  <c r="A86" i="1"/>
  <c r="C86" i="1" s="1"/>
  <c r="A81" i="1"/>
  <c r="C81" i="1" s="1"/>
  <c r="A85" i="1"/>
  <c r="C85" i="1" s="1"/>
  <c r="A87" i="1"/>
</calcChain>
</file>

<file path=xl/sharedStrings.xml><?xml version="1.0" encoding="utf-8"?>
<sst xmlns="http://schemas.openxmlformats.org/spreadsheetml/2006/main" count="211" uniqueCount="106">
  <si>
    <t>Score</t>
  </si>
  <si>
    <t>DRTV</t>
  </si>
  <si>
    <t>Fitness</t>
  </si>
  <si>
    <t>Finance</t>
  </si>
  <si>
    <t>Love</t>
  </si>
  <si>
    <t>Marketing</t>
  </si>
  <si>
    <t>Learning</t>
  </si>
  <si>
    <t>Week 1</t>
  </si>
  <si>
    <t>GTV-988: Buying Cycle</t>
  </si>
  <si>
    <t>Excercise</t>
  </si>
  <si>
    <t>Reconcile</t>
  </si>
  <si>
    <t>card</t>
  </si>
  <si>
    <t>Offer to Sameer</t>
  </si>
  <si>
    <t>Possible</t>
  </si>
  <si>
    <t>Phone Import UI</t>
  </si>
  <si>
    <t>Schedule Schwab review</t>
  </si>
  <si>
    <t>date on 14th</t>
  </si>
  <si>
    <t>Actual</t>
  </si>
  <si>
    <t>Week 2</t>
  </si>
  <si>
    <t>GTV-989: Budget Allocation</t>
  </si>
  <si>
    <t>Invoice</t>
  </si>
  <si>
    <t>Dinner 1/2</t>
  </si>
  <si>
    <t>DM Office Hours</t>
  </si>
  <si>
    <t>CP6</t>
  </si>
  <si>
    <t>DM ECOM module</t>
  </si>
  <si>
    <t>Book: Declaring Breakdowns</t>
  </si>
  <si>
    <t>Week 3</t>
  </si>
  <si>
    <t>Explore Klavio</t>
  </si>
  <si>
    <t>Book: Conv. Intelligence</t>
  </si>
  <si>
    <t>Week 4</t>
  </si>
  <si>
    <t>Kids at G'mas 1/4</t>
  </si>
  <si>
    <t>Week 5</t>
  </si>
  <si>
    <t>Experimentnal Allocation</t>
  </si>
  <si>
    <t>Explore LMS</t>
  </si>
  <si>
    <t>Week 6</t>
  </si>
  <si>
    <t>1 mod MFA</t>
  </si>
  <si>
    <t>Book: TBD</t>
  </si>
  <si>
    <t>Update $ plan</t>
  </si>
  <si>
    <t>Week 7</t>
  </si>
  <si>
    <t>CP7</t>
  </si>
  <si>
    <t>Week 8</t>
  </si>
  <si>
    <t>Landmark?</t>
  </si>
  <si>
    <t>Week 9</t>
  </si>
  <si>
    <t>Week 10</t>
  </si>
  <si>
    <t>CEO Project Writeup</t>
  </si>
  <si>
    <t>Week 11</t>
  </si>
  <si>
    <t>Week 12</t>
  </si>
  <si>
    <t>CP8</t>
  </si>
  <si>
    <t>vision notes</t>
  </si>
  <si>
    <t>https://docs.google.com/document/d/1-HvbyYoDouUbmXhBigaTZ0D7345erqFNRlmpTbe6NRQ/edit</t>
  </si>
  <si>
    <t>Near Term</t>
  </si>
  <si>
    <t>Selling DRTV to other agencies</t>
  </si>
  <si>
    <t>Investment income</t>
  </si>
  <si>
    <t>Monthly evenings out</t>
  </si>
  <si>
    <t>DM ECom cert</t>
  </si>
  <si>
    <t>Grad CEO in Feb 2, 2017 conf</t>
  </si>
  <si>
    <t>MVP of DRTV AI module</t>
  </si>
  <si>
    <t>1800 w/pack in 90 min</t>
  </si>
  <si>
    <t>Financial plan in EXECUTION</t>
  </si>
  <si>
    <t>Christmas vacation</t>
  </si>
  <si>
    <t>CLIENTS ?!?</t>
  </si>
  <si>
    <t>ID next learning milestone</t>
  </si>
  <si>
    <t>I feel great</t>
  </si>
  <si>
    <t>3 years</t>
  </si>
  <si>
    <t>DRTV used by 10 agencies</t>
  </si>
  <si>
    <t>long term $ SECURITY at emotional level</t>
  </si>
  <si>
    <t>2 family vacations / year</t>
  </si>
  <si>
    <t>Amazon Biz?</t>
  </si>
  <si>
    <t>Teaching community college</t>
  </si>
  <si>
    <t>Team of 4</t>
  </si>
  <si>
    <t>Complete Color</t>
  </si>
  <si>
    <t>Decide on ICON - No</t>
  </si>
  <si>
    <t>Movie night</t>
  </si>
  <si>
    <t>Reconcile REI</t>
  </si>
  <si>
    <t>Reconcile - Fargo</t>
  </si>
  <si>
    <t>guest over for 3 days, and sick one day.</t>
  </si>
  <si>
    <t>Reconcile PayPal</t>
  </si>
  <si>
    <t>Notes</t>
  </si>
  <si>
    <t>Climb 1800' / hour</t>
  </si>
  <si>
    <t>Reconcile Key Credit</t>
  </si>
  <si>
    <t>Reconcile Key savings</t>
  </si>
  <si>
    <t>Reconcile Key Checking</t>
  </si>
  <si>
    <t>Open Chase</t>
  </si>
  <si>
    <t>Produce JK videos</t>
  </si>
  <si>
    <t>2H block on GM</t>
  </si>
  <si>
    <t>4H block on backlog</t>
  </si>
  <si>
    <t>Resolve local GIT branching</t>
  </si>
  <si>
    <t>Define Creative per Network</t>
  </si>
  <si>
    <t>invoice - Bob &amp; Ron</t>
  </si>
  <si>
    <t>Auto invest -&gt; brokerage</t>
  </si>
  <si>
    <t>Payroll -&gt; Chase</t>
  </si>
  <si>
    <t>Book: Nobody wants to…</t>
  </si>
  <si>
    <t>Book: Giant within</t>
  </si>
  <si>
    <t>DRTV not getting enough love… Can't ONLY outsource this.</t>
  </si>
  <si>
    <t>Set ROC w/Carlos</t>
  </si>
  <si>
    <t>Summary</t>
  </si>
  <si>
    <t>WeekOf</t>
  </si>
  <si>
    <t>Visible</t>
  </si>
  <si>
    <t>Reconcile Chase Credit</t>
  </si>
  <si>
    <t>Earning &gt; $100K residuals</t>
  </si>
  <si>
    <t>Financial Education plan</t>
  </si>
  <si>
    <t>invoices</t>
  </si>
  <si>
    <t>Hike Tiger w/pack</t>
  </si>
  <si>
    <t>Tandem Certified pilot</t>
  </si>
  <si>
    <t>Day-of-Week selection</t>
  </si>
  <si>
    <t>Time-of-day selection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</si>
</sst>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m/d/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0"/>
      <color rgb="FFFF0000"/>
      <name val="Arial"/>
      <family val="2"/>
    </font>
    <font>
      <sz val="8"/>
      <color rgb="FF000000"/>
      <name val="Segoe U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</fills>
  <borders count="3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indexed="64"/>
      </right>
      <top/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indexed="64"/>
      </right>
      <top/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indexed="64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rgb="FFCCCCCC"/>
      </bottom>
      <diagonal/>
    </border>
    <border>
      <left/>
      <right/>
      <top style="medium">
        <color indexed="64"/>
      </top>
      <bottom/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rgb="FFCCCCCC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medium">
        <color rgb="FFCCCCCC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rgb="FFCCCCCC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3">
    <xf numFmtId="0" fontId="0" fillId="0" borderId="0" xfId="0"/>
    <xf numFmtId="0" fontId="2" fillId="0" borderId="1" xfId="0" applyFont="1" applyBorder="1" applyAlignment="1">
      <alignment wrapText="1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4" borderId="0" xfId="0" applyFont="1" applyFill="1" applyAlignment="1">
      <alignment vertical="top" wrapText="1"/>
    </xf>
    <xf numFmtId="164" fontId="4" fillId="4" borderId="0" xfId="1" applyNumberFormat="1" applyFont="1" applyFill="1" applyAlignment="1">
      <alignment vertical="top" wrapText="1"/>
    </xf>
    <xf numFmtId="0" fontId="0" fillId="0" borderId="0" xfId="0" applyAlignment="1">
      <alignment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wrapText="1"/>
    </xf>
    <xf numFmtId="165" fontId="2" fillId="0" borderId="7" xfId="0" applyNumberFormat="1" applyFont="1" applyBorder="1" applyAlignment="1">
      <alignment vertical="top" wrapText="1"/>
    </xf>
    <xf numFmtId="0" fontId="2" fillId="4" borderId="8" xfId="0" applyFont="1" applyFill="1" applyBorder="1" applyAlignment="1">
      <alignment horizontal="right" vertical="top" wrapText="1"/>
    </xf>
    <xf numFmtId="0" fontId="2" fillId="4" borderId="8" xfId="0" applyFont="1" applyFill="1" applyBorder="1" applyAlignment="1">
      <alignment vertical="top" wrapText="1"/>
    </xf>
    <xf numFmtId="14" fontId="2" fillId="2" borderId="7" xfId="0" applyNumberFormat="1" applyFont="1" applyFill="1" applyBorder="1" applyAlignment="1">
      <alignment horizontal="left" vertical="top" wrapText="1"/>
    </xf>
    <xf numFmtId="164" fontId="2" fillId="4" borderId="10" xfId="0" applyNumberFormat="1" applyFont="1" applyFill="1" applyBorder="1" applyAlignment="1">
      <alignment horizontal="right" vertical="top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8" xfId="0" applyFont="1" applyBorder="1" applyAlignment="1">
      <alignment horizontal="right"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8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13" xfId="0" applyFont="1" applyBorder="1" applyAlignment="1">
      <alignment horizontal="right" vertical="top" wrapText="1"/>
    </xf>
    <xf numFmtId="0" fontId="2" fillId="0" borderId="14" xfId="0" applyFont="1" applyBorder="1" applyAlignment="1">
      <alignment horizontal="right" vertical="top" wrapText="1"/>
    </xf>
    <xf numFmtId="0" fontId="2" fillId="6" borderId="15" xfId="0" applyFont="1" applyFill="1" applyBorder="1" applyAlignment="1">
      <alignment vertical="top" wrapText="1"/>
    </xf>
    <xf numFmtId="0" fontId="2" fillId="6" borderId="16" xfId="0" applyFont="1" applyFill="1" applyBorder="1" applyAlignment="1">
      <alignment vertical="top" wrapText="1"/>
    </xf>
    <xf numFmtId="9" fontId="2" fillId="0" borderId="0" xfId="1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11" xfId="0" applyFont="1" applyBorder="1" applyAlignment="1">
      <alignment horizontal="right" vertical="top" wrapText="1"/>
    </xf>
    <xf numFmtId="0" fontId="2" fillId="0" borderId="12" xfId="0" applyFont="1" applyBorder="1" applyAlignment="1">
      <alignment horizontal="right" vertical="top" wrapText="1"/>
    </xf>
    <xf numFmtId="164" fontId="2" fillId="4" borderId="12" xfId="0" applyNumberFormat="1" applyFont="1" applyFill="1" applyBorder="1" applyAlignment="1">
      <alignment horizontal="right" vertical="top" wrapText="1"/>
    </xf>
    <xf numFmtId="165" fontId="0" fillId="0" borderId="0" xfId="0" applyNumberFormat="1" applyAlignment="1">
      <alignment vertical="top" wrapText="1"/>
    </xf>
    <xf numFmtId="9" fontId="2" fillId="4" borderId="8" xfId="1" applyFont="1" applyFill="1" applyBorder="1" applyAlignment="1">
      <alignment vertical="top" wrapText="1"/>
    </xf>
    <xf numFmtId="9" fontId="2" fillId="0" borderId="17" xfId="1" applyFont="1" applyBorder="1" applyAlignment="1">
      <alignment vertical="top" wrapText="1"/>
    </xf>
    <xf numFmtId="9" fontId="2" fillId="0" borderId="18" xfId="1" applyFont="1" applyBorder="1" applyAlignment="1">
      <alignment vertical="top" wrapText="1"/>
    </xf>
    <xf numFmtId="14" fontId="2" fillId="2" borderId="19" xfId="0" applyNumberFormat="1" applyFont="1" applyFill="1" applyBorder="1" applyAlignment="1">
      <alignment horizontal="left" vertical="top" wrapText="1"/>
    </xf>
    <xf numFmtId="0" fontId="2" fillId="4" borderId="20" xfId="0" applyFont="1" applyFill="1" applyBorder="1" applyAlignment="1">
      <alignment horizontal="right" vertical="top" wrapText="1"/>
    </xf>
    <xf numFmtId="0" fontId="0" fillId="6" borderId="17" xfId="0" applyFill="1" applyBorder="1" applyAlignment="1">
      <alignment vertical="top" wrapText="1"/>
    </xf>
    <xf numFmtId="0" fontId="2" fillId="6" borderId="21" xfId="0" applyFont="1" applyFill="1" applyBorder="1" applyAlignment="1">
      <alignment horizontal="right" vertical="top"/>
    </xf>
    <xf numFmtId="22" fontId="0" fillId="0" borderId="0" xfId="0" applyNumberFormat="1" applyAlignment="1">
      <alignment vertical="top" wrapText="1"/>
    </xf>
    <xf numFmtId="165" fontId="0" fillId="5" borderId="0" xfId="0" applyNumberFormat="1" applyFill="1" applyAlignment="1">
      <alignment vertical="top" wrapText="1"/>
    </xf>
    <xf numFmtId="0" fontId="8" fillId="0" borderId="0" xfId="0" applyFont="1" applyAlignment="1">
      <alignment vertical="top" wrapText="1"/>
    </xf>
    <xf numFmtId="0" fontId="7" fillId="7" borderId="11" xfId="0" applyFont="1" applyFill="1" applyBorder="1" applyAlignment="1">
      <alignment vertical="top" wrapText="1"/>
    </xf>
    <xf numFmtId="0" fontId="10" fillId="7" borderId="6" xfId="0" applyFont="1" applyFill="1" applyBorder="1" applyAlignment="1">
      <alignment horizontal="center" wrapText="1"/>
    </xf>
    <xf numFmtId="0" fontId="7" fillId="7" borderId="0" xfId="0" applyFont="1" applyFill="1" applyAlignment="1">
      <alignment horizontal="center" wrapText="1"/>
    </xf>
    <xf numFmtId="0" fontId="9" fillId="0" borderId="0" xfId="0" applyFont="1" applyAlignment="1">
      <alignment horizontal="right" wrapText="1"/>
    </xf>
    <xf numFmtId="0" fontId="2" fillId="6" borderId="8" xfId="0" applyFont="1" applyFill="1" applyBorder="1" applyAlignment="1">
      <alignment horizontal="right" vertical="top" wrapText="1"/>
    </xf>
    <xf numFmtId="0" fontId="2" fillId="6" borderId="8" xfId="0" applyFont="1" applyFill="1" applyBorder="1" applyAlignment="1">
      <alignment vertical="top" wrapText="1"/>
    </xf>
    <xf numFmtId="164" fontId="2" fillId="6" borderId="12" xfId="0" applyNumberFormat="1" applyFont="1" applyFill="1" applyBorder="1" applyAlignment="1">
      <alignment horizontal="right" vertical="top" wrapText="1"/>
    </xf>
    <xf numFmtId="0" fontId="11" fillId="0" borderId="7" xfId="0" applyFont="1" applyBorder="1" applyAlignment="1">
      <alignment horizontal="right" vertical="top" wrapText="1"/>
    </xf>
    <xf numFmtId="0" fontId="11" fillId="0" borderId="11" xfId="0" applyFont="1" applyBorder="1" applyAlignment="1">
      <alignment horizontal="right" vertical="top" wrapText="1"/>
    </xf>
    <xf numFmtId="0" fontId="11" fillId="0" borderId="9" xfId="0" applyFont="1" applyBorder="1" applyAlignment="1">
      <alignment horizontal="right" vertical="top" wrapText="1"/>
    </xf>
    <xf numFmtId="0" fontId="12" fillId="0" borderId="0" xfId="0" applyFont="1" applyAlignment="1">
      <alignment vertical="top" wrapText="1"/>
    </xf>
    <xf numFmtId="0" fontId="10" fillId="7" borderId="4" xfId="0" applyFont="1" applyFill="1" applyBorder="1" applyAlignment="1">
      <alignment horizontal="center" wrapText="1"/>
    </xf>
    <xf numFmtId="0" fontId="10" fillId="7" borderId="2" xfId="0" applyFont="1" applyFill="1" applyBorder="1" applyAlignment="1">
      <alignment horizontal="center" wrapText="1"/>
    </xf>
    <xf numFmtId="9" fontId="2" fillId="6" borderId="2" xfId="1" applyFont="1" applyFill="1" applyBorder="1" applyAlignment="1">
      <alignment horizontal="right" vertical="top" wrapText="1"/>
    </xf>
    <xf numFmtId="9" fontId="2" fillId="6" borderId="2" xfId="1" applyFont="1" applyFill="1" applyBorder="1" applyAlignment="1">
      <alignment vertical="top" wrapText="1"/>
    </xf>
    <xf numFmtId="0" fontId="2" fillId="0" borderId="25" xfId="0" applyFont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9" fontId="2" fillId="0" borderId="11" xfId="1" applyFont="1" applyBorder="1" applyAlignment="1">
      <alignment vertical="top" wrapText="1"/>
    </xf>
    <xf numFmtId="9" fontId="2" fillId="0" borderId="12" xfId="1" applyFont="1" applyBorder="1" applyAlignment="1">
      <alignment vertical="top" wrapText="1"/>
    </xf>
    <xf numFmtId="9" fontId="2" fillId="0" borderId="26" xfId="1" applyFont="1" applyBorder="1" applyAlignment="1">
      <alignment vertical="top" wrapText="1"/>
    </xf>
    <xf numFmtId="0" fontId="2" fillId="0" borderId="23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22" xfId="0" applyFont="1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2" fillId="0" borderId="27" xfId="0" applyFont="1" applyBorder="1" applyAlignment="1">
      <alignment vertical="top" wrapText="1"/>
    </xf>
    <xf numFmtId="0" fontId="2" fillId="3" borderId="28" xfId="0" applyFont="1" applyFill="1" applyBorder="1" applyAlignment="1">
      <alignment wrapText="1"/>
    </xf>
    <xf numFmtId="0" fontId="2" fillId="0" borderId="28" xfId="0" applyFont="1" applyBorder="1" applyAlignment="1">
      <alignment vertical="top" wrapText="1"/>
    </xf>
    <xf numFmtId="0" fontId="2" fillId="0" borderId="28" xfId="0" applyFont="1" applyBorder="1" applyAlignment="1">
      <alignment wrapText="1"/>
    </xf>
    <xf numFmtId="0" fontId="2" fillId="0" borderId="29" xfId="0" applyFont="1" applyBorder="1" applyAlignment="1">
      <alignment wrapText="1"/>
    </xf>
    <xf numFmtId="0" fontId="0" fillId="0" borderId="26" xfId="0" applyBorder="1" applyAlignment="1">
      <alignment vertical="top" wrapText="1"/>
    </xf>
    <xf numFmtId="0" fontId="3" fillId="0" borderId="30" xfId="2" applyBorder="1" applyAlignment="1"/>
    <xf numFmtId="0" fontId="2" fillId="0" borderId="31" xfId="0" applyFont="1" applyBorder="1" applyAlignment="1">
      <alignment wrapText="1"/>
    </xf>
    <xf numFmtId="0" fontId="0" fillId="0" borderId="18" xfId="0" applyBorder="1" applyAlignment="1">
      <alignment vertical="top" wrapText="1"/>
    </xf>
    <xf numFmtId="0" fontId="2" fillId="8" borderId="0" xfId="0" applyFont="1" applyFill="1" applyBorder="1" applyAlignment="1">
      <alignment vertical="top" wrapText="1"/>
    </xf>
    <xf numFmtId="0" fontId="2" fillId="8" borderId="1" xfId="0" applyFont="1" applyFill="1" applyBorder="1" applyAlignment="1">
      <alignment vertical="top" wrapText="1"/>
    </xf>
    <xf numFmtId="0" fontId="2" fillId="8" borderId="23" xfId="0" applyFont="1" applyFill="1" applyBorder="1" applyAlignment="1">
      <alignment vertical="top" wrapText="1"/>
    </xf>
    <xf numFmtId="0" fontId="0" fillId="8" borderId="24" xfId="0" applyFill="1" applyBorder="1" applyAlignment="1">
      <alignment vertical="top" wrapText="1"/>
    </xf>
    <xf numFmtId="0" fontId="3" fillId="8" borderId="22" xfId="2" applyFill="1" applyBorder="1" applyAlignment="1">
      <alignment vertical="top" wrapText="1"/>
    </xf>
    <xf numFmtId="0" fontId="2" fillId="8" borderId="2" xfId="0" applyFont="1" applyFill="1" applyBorder="1" applyAlignment="1">
      <alignment vertical="top" wrapText="1"/>
    </xf>
    <xf numFmtId="0" fontId="2" fillId="8" borderId="25" xfId="0" applyFont="1" applyFill="1" applyBorder="1" applyAlignment="1">
      <alignment vertical="top" wrapText="1"/>
    </xf>
    <xf numFmtId="0" fontId="2" fillId="8" borderId="8" xfId="0" applyFont="1" applyFill="1" applyBorder="1" applyAlignment="1">
      <alignment vertical="top" wrapText="1"/>
    </xf>
    <xf numFmtId="9" fontId="2" fillId="8" borderId="18" xfId="1" applyFont="1" applyFill="1" applyBorder="1" applyAlignment="1">
      <alignment vertical="top" wrapText="1"/>
    </xf>
    <xf numFmtId="0" fontId="2" fillId="8" borderId="11" xfId="0" applyFont="1" applyFill="1" applyBorder="1" applyAlignment="1">
      <alignment vertical="top" wrapText="1"/>
    </xf>
    <xf numFmtId="0" fontId="0" fillId="8" borderId="5" xfId="0" applyFill="1" applyBorder="1" applyAlignment="1">
      <alignment vertical="top" wrapText="1"/>
    </xf>
    <xf numFmtId="0" fontId="2" fillId="8" borderId="9" xfId="0" applyFont="1" applyFill="1" applyBorder="1" applyAlignment="1">
      <alignment vertical="top" wrapText="1"/>
    </xf>
    <xf numFmtId="0" fontId="2" fillId="6" borderId="13" xfId="0" applyFont="1" applyFill="1" applyBorder="1" applyAlignment="1">
      <alignment vertical="top" wrapText="1"/>
    </xf>
    <xf numFmtId="0" fontId="2" fillId="6" borderId="12" xfId="0" applyFont="1" applyFill="1" applyBorder="1" applyAlignment="1">
      <alignment vertical="top" wrapText="1"/>
    </xf>
    <xf numFmtId="9" fontId="2" fillId="6" borderId="9" xfId="1" applyFont="1" applyFill="1" applyBorder="1" applyAlignment="1">
      <alignment horizontal="right" vertical="top" wrapText="1"/>
    </xf>
    <xf numFmtId="9" fontId="2" fillId="6" borderId="10" xfId="1" applyFont="1" applyFill="1" applyBorder="1" applyAlignment="1">
      <alignment horizontal="right" vertical="top" wrapText="1"/>
    </xf>
    <xf numFmtId="0" fontId="2" fillId="6" borderId="14" xfId="0" applyFont="1" applyFill="1" applyBorder="1" applyAlignment="1">
      <alignment vertical="top" wrapText="1"/>
    </xf>
    <xf numFmtId="9" fontId="2" fillId="6" borderId="9" xfId="1" applyFont="1" applyFill="1" applyBorder="1" applyAlignment="1">
      <alignment vertical="top" wrapText="1"/>
    </xf>
    <xf numFmtId="9" fontId="2" fillId="6" borderId="10" xfId="1" applyFont="1" applyFill="1" applyBorder="1" applyAlignment="1">
      <alignment vertical="top" wrapText="1"/>
    </xf>
    <xf numFmtId="9" fontId="2" fillId="6" borderId="29" xfId="1" applyFont="1" applyFill="1" applyBorder="1" applyAlignment="1">
      <alignment vertical="top" wrapText="1"/>
    </xf>
    <xf numFmtId="9" fontId="2" fillId="6" borderId="31" xfId="1" applyFont="1" applyFill="1" applyBorder="1" applyAlignment="1">
      <alignment vertical="top" wrapText="1"/>
    </xf>
    <xf numFmtId="9" fontId="2" fillId="6" borderId="30" xfId="1" applyFont="1" applyFill="1" applyBorder="1" applyAlignment="1">
      <alignment vertical="top" wrapText="1"/>
    </xf>
  </cellXfs>
  <cellStyles count="3">
    <cellStyle name="Hyperlink" xfId="2" builtinId="8"/>
    <cellStyle name="Normal" xfId="0" builtinId="0"/>
    <cellStyle name="Percent" xfId="1" builtinId="5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1" lockText="1" noThreeD="1"/>
</file>

<file path=xl/ctrlProps/ctrlProp2.xml><?xml version="1.0" encoding="utf-8"?>
<formControlPr xmlns="http://schemas.microsoft.com/office/spreadsheetml/2009/9/main" objectType="CheckBox" fmlaLink="$G$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0</xdr:row>
          <xdr:rowOff>28575</xdr:rowOff>
        </xdr:from>
        <xdr:to>
          <xdr:col>5</xdr:col>
          <xdr:colOff>1619250</xdr:colOff>
          <xdr:row>0</xdr:row>
          <xdr:rowOff>295275</xdr:rowOff>
        </xdr:to>
        <xdr:sp macro="" textlink="">
          <xdr:nvSpPr>
            <xdr:cNvPr id="1025" name="cbHidePriorWeek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Hide Prior Weeks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28575</xdr:rowOff>
        </xdr:from>
        <xdr:to>
          <xdr:col>6</xdr:col>
          <xdr:colOff>1238250</xdr:colOff>
          <xdr:row>0</xdr:row>
          <xdr:rowOff>276225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Hide Summary Lines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rimarygoals.jira.com/browse/GTV-989" TargetMode="External"/><Relationship Id="rId7" Type="http://schemas.openxmlformats.org/officeDocument/2006/relationships/ctrlProp" Target="../ctrlProps/ctrlProp2.xml"/><Relationship Id="rId2" Type="http://schemas.openxmlformats.org/officeDocument/2006/relationships/hyperlink" Target="https://docs.google.com/document/d/1-HvbyYoDouUbmXhBigaTZ0D7345erqFNRlmpTbe6NRQ/edit" TargetMode="External"/><Relationship Id="rId1" Type="http://schemas.openxmlformats.org/officeDocument/2006/relationships/hyperlink" Target="https://primarygoals.jira.com/browse/GTV-988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filterMode="1"/>
  <dimension ref="A1:AC104"/>
  <sheetViews>
    <sheetView tabSelected="1" topLeftCell="D1" workbookViewId="0">
      <pane ySplit="3" topLeftCell="A4" activePane="bottomLeft" state="frozen"/>
      <selection pane="bottomLeft" activeCell="G1" sqref="G1"/>
    </sheetView>
  </sheetViews>
  <sheetFormatPr defaultColWidth="8.85546875" defaultRowHeight="15" x14ac:dyDescent="0.25"/>
  <cols>
    <col min="1" max="1" width="13" style="33" hidden="1" customWidth="1"/>
    <col min="2" max="2" width="12.140625" style="2" hidden="1" customWidth="1"/>
    <col min="3" max="3" width="8.85546875" style="2" hidden="1" customWidth="1"/>
    <col min="4" max="4" width="15.28515625" style="19" customWidth="1"/>
    <col min="5" max="5" width="11.7109375" style="20" customWidth="1"/>
    <col min="6" max="6" width="32.28515625" style="2" customWidth="1"/>
    <col min="7" max="7" width="25.5703125" style="2" customWidth="1"/>
    <col min="8" max="8" width="25.7109375" style="2" customWidth="1"/>
    <col min="9" max="9" width="17.85546875" style="2" customWidth="1"/>
    <col min="10" max="10" width="20.28515625" style="2" customWidth="1"/>
    <col min="11" max="11" width="22.42578125" style="2" customWidth="1"/>
    <col min="12" max="12" width="22.28515625" style="2" customWidth="1"/>
    <col min="13" max="16384" width="8.85546875" style="2"/>
  </cols>
  <sheetData>
    <row r="1" spans="1:12" ht="30" customHeight="1" x14ac:dyDescent="0.25">
      <c r="D1" s="91" t="s">
        <v>70</v>
      </c>
      <c r="E1" s="2"/>
      <c r="F1" s="47" t="b">
        <v>0</v>
      </c>
      <c r="G1" s="47" t="b">
        <v>0</v>
      </c>
      <c r="H1" s="54"/>
      <c r="I1" s="41"/>
    </row>
    <row r="2" spans="1:12" ht="15.75" thickBot="1" x14ac:dyDescent="0.3">
      <c r="D2" s="2"/>
      <c r="E2" s="2"/>
    </row>
    <row r="3" spans="1:12" s="43" customFormat="1" ht="15.75" thickBot="1" x14ac:dyDescent="0.3">
      <c r="A3" s="33" t="s">
        <v>96</v>
      </c>
      <c r="B3" s="2" t="s">
        <v>95</v>
      </c>
      <c r="C3" s="2" t="s">
        <v>97</v>
      </c>
      <c r="D3" s="44"/>
      <c r="E3" s="45" t="s">
        <v>0</v>
      </c>
      <c r="F3" s="55" t="s">
        <v>1</v>
      </c>
      <c r="G3" s="56" t="s">
        <v>2</v>
      </c>
      <c r="H3" s="56" t="s">
        <v>3</v>
      </c>
      <c r="I3" s="56" t="s">
        <v>4</v>
      </c>
      <c r="J3" s="56" t="s">
        <v>5</v>
      </c>
      <c r="K3" s="56" t="s">
        <v>6</v>
      </c>
      <c r="L3" s="46" t="s">
        <v>77</v>
      </c>
    </row>
    <row r="4" spans="1:12" ht="15.75" thickBot="1" x14ac:dyDescent="0.3">
      <c r="A4" s="33">
        <f t="shared" ref="A4:A10" si="0">Week1Start</f>
        <v>42646</v>
      </c>
      <c r="C4" s="33" t="b">
        <f t="shared" ref="C4:C9" ca="1" si="1">IF(AND(HidePriorWeeks=TRUE,WeekOf&lt;NOW()-7),FALSE,IF(AND(HideSummaryLines=TRUE,IsSummaryLine=1),FALSE,TRUE))</f>
        <v>1</v>
      </c>
      <c r="D4" s="11">
        <v>42646</v>
      </c>
      <c r="E4" s="12" t="s">
        <v>7</v>
      </c>
      <c r="F4" s="85" t="s">
        <v>8</v>
      </c>
      <c r="G4" s="83" t="s">
        <v>9</v>
      </c>
      <c r="H4" s="83" t="s">
        <v>74</v>
      </c>
      <c r="I4" s="84" t="s">
        <v>72</v>
      </c>
      <c r="J4" s="83" t="s">
        <v>12</v>
      </c>
      <c r="K4" s="59"/>
    </row>
    <row r="5" spans="1:12" ht="15.75" thickBot="1" x14ac:dyDescent="0.3">
      <c r="A5" s="33">
        <f t="shared" si="0"/>
        <v>42646</v>
      </c>
      <c r="C5" s="33" t="b">
        <f t="shared" ca="1" si="1"/>
        <v>1</v>
      </c>
      <c r="D5" s="51" t="s">
        <v>13</v>
      </c>
      <c r="E5" s="12">
        <f>COUNTA(F4:K8)</f>
        <v>12</v>
      </c>
      <c r="F5" s="60" t="s">
        <v>14</v>
      </c>
      <c r="G5" s="82" t="s">
        <v>9</v>
      </c>
      <c r="H5" s="82" t="s">
        <v>15</v>
      </c>
      <c r="I5" s="28"/>
      <c r="J5" s="82" t="s">
        <v>71</v>
      </c>
      <c r="K5" s="17"/>
    </row>
    <row r="6" spans="1:12" ht="15.75" thickBot="1" x14ac:dyDescent="0.3">
      <c r="A6" s="33">
        <f t="shared" si="0"/>
        <v>42646</v>
      </c>
      <c r="C6" s="33" t="b">
        <f t="shared" ca="1" si="1"/>
        <v>1</v>
      </c>
      <c r="D6" s="51" t="s">
        <v>17</v>
      </c>
      <c r="E6" s="13">
        <f ca="1">CountCellsByColor(F4:K8,Complete)</f>
        <v>10</v>
      </c>
      <c r="F6" s="16"/>
      <c r="G6" s="82" t="s">
        <v>9</v>
      </c>
      <c r="H6" s="82" t="s">
        <v>73</v>
      </c>
      <c r="I6" s="3"/>
      <c r="J6" s="3"/>
      <c r="K6" s="17"/>
    </row>
    <row r="7" spans="1:12" s="28" customFormat="1" ht="15.75" thickBot="1" x14ac:dyDescent="0.3">
      <c r="A7" s="33">
        <f t="shared" si="0"/>
        <v>42646</v>
      </c>
      <c r="B7" s="2"/>
      <c r="C7" s="33" t="b">
        <f t="shared" ca="1" si="1"/>
        <v>1</v>
      </c>
      <c r="D7" s="52" t="s">
        <v>0</v>
      </c>
      <c r="E7" s="34">
        <f ca="1">E6/E5</f>
        <v>0.83333333333333337</v>
      </c>
      <c r="F7" s="61"/>
      <c r="G7" s="27" t="s">
        <v>9</v>
      </c>
      <c r="H7" s="27"/>
      <c r="I7" s="27"/>
      <c r="J7" s="27"/>
      <c r="K7" s="62"/>
    </row>
    <row r="8" spans="1:12" s="28" customFormat="1" ht="15.75" thickBot="1" x14ac:dyDescent="0.3">
      <c r="A8" s="33">
        <f t="shared" si="0"/>
        <v>42646</v>
      </c>
      <c r="B8" s="2"/>
      <c r="C8" s="33" t="b">
        <f t="shared" ca="1" si="1"/>
        <v>1</v>
      </c>
      <c r="D8" s="30"/>
      <c r="E8" s="31"/>
      <c r="F8" s="35"/>
      <c r="G8" s="36"/>
      <c r="H8" s="36"/>
      <c r="I8" s="36"/>
      <c r="J8" s="36"/>
      <c r="K8" s="63"/>
    </row>
    <row r="9" spans="1:12" ht="15.75" thickBot="1" x14ac:dyDescent="0.3">
      <c r="A9" s="33">
        <f t="shared" si="0"/>
        <v>42646</v>
      </c>
      <c r="B9" s="2">
        <v>1</v>
      </c>
      <c r="C9" s="33" t="b">
        <f t="shared" ca="1" si="1"/>
        <v>1</v>
      </c>
      <c r="D9" s="23"/>
      <c r="E9" s="24"/>
      <c r="F9" s="93">
        <f>COUNTA(F4:F8)</f>
        <v>2</v>
      </c>
      <c r="G9" s="25">
        <f t="shared" ref="G9:K9" si="2">COUNTA(G4:G8)</f>
        <v>4</v>
      </c>
      <c r="H9" s="25">
        <f t="shared" si="2"/>
        <v>3</v>
      </c>
      <c r="I9" s="25">
        <f t="shared" si="2"/>
        <v>1</v>
      </c>
      <c r="J9" s="25">
        <f t="shared" si="2"/>
        <v>2</v>
      </c>
      <c r="K9" s="94">
        <f t="shared" si="2"/>
        <v>0</v>
      </c>
    </row>
    <row r="10" spans="1:12" ht="15.75" thickBot="1" x14ac:dyDescent="0.3">
      <c r="A10" s="33">
        <f t="shared" si="0"/>
        <v>42646</v>
      </c>
      <c r="B10" s="2">
        <v>1</v>
      </c>
      <c r="C10" s="42" t="b">
        <f>IF(AND(HideSummaryLines=TRUE,IsSummaryLine=1),FALSE,TRUE)</f>
        <v>1</v>
      </c>
      <c r="D10" s="39"/>
      <c r="E10" s="40" t="str">
        <f ca="1">CONCATENATE(E4, ": ",TEXT(E7,"0%")," of ",E5)</f>
        <v>Week 1: 83% of 12</v>
      </c>
      <c r="F10" s="95">
        <f t="shared" ref="F10:K10" ca="1" si="3">IF(F9&gt;0,CountCellsByColor(F4:F8,Complete)/F9,"n/a")</f>
        <v>0.5</v>
      </c>
      <c r="G10" s="57">
        <f t="shared" ca="1" si="3"/>
        <v>0.75</v>
      </c>
      <c r="H10" s="57">
        <f t="shared" ca="1" si="3"/>
        <v>1</v>
      </c>
      <c r="I10" s="57">
        <f t="shared" ca="1" si="3"/>
        <v>1</v>
      </c>
      <c r="J10" s="57">
        <f t="shared" ca="1" si="3"/>
        <v>1</v>
      </c>
      <c r="K10" s="96" t="str">
        <f t="shared" si="3"/>
        <v>n/a</v>
      </c>
      <c r="L10" s="7" t="s">
        <v>75</v>
      </c>
    </row>
    <row r="11" spans="1:12" ht="15.75" thickBot="1" x14ac:dyDescent="0.3">
      <c r="A11" s="33">
        <f t="shared" ref="A11:A17" si="4">Week2Start</f>
        <v>42653</v>
      </c>
      <c r="B11" s="2">
        <v>0</v>
      </c>
      <c r="C11" s="33" t="b">
        <f t="shared" ref="C11:C16" ca="1" si="5">IF(AND(HidePriorWeeks=TRUE,WeekOf&lt;NOW()-7),FALSE,IF(AND(HideSummaryLines=TRUE,IsSummaryLine=1),FALSE,TRUE))</f>
        <v>1</v>
      </c>
      <c r="D11" s="37">
        <f>D4+7</f>
        <v>42653</v>
      </c>
      <c r="E11" s="38" t="s">
        <v>18</v>
      </c>
      <c r="F11" s="85" t="s">
        <v>19</v>
      </c>
      <c r="G11" s="83" t="s">
        <v>9</v>
      </c>
      <c r="H11" s="83" t="s">
        <v>81</v>
      </c>
      <c r="I11" s="64"/>
      <c r="J11" s="83" t="s">
        <v>22</v>
      </c>
      <c r="K11" s="87" t="s">
        <v>23</v>
      </c>
    </row>
    <row r="12" spans="1:12" ht="26.25" thickBot="1" x14ac:dyDescent="0.3">
      <c r="A12" s="33">
        <f t="shared" si="4"/>
        <v>42653</v>
      </c>
      <c r="B12" s="2">
        <v>0</v>
      </c>
      <c r="C12" s="33" t="b">
        <f t="shared" ca="1" si="5"/>
        <v>1</v>
      </c>
      <c r="D12" s="51" t="s">
        <v>13</v>
      </c>
      <c r="E12" s="12">
        <f>COUNTA(F11:K15)</f>
        <v>15</v>
      </c>
      <c r="F12" s="16"/>
      <c r="G12" s="82" t="s">
        <v>9</v>
      </c>
      <c r="H12" s="82" t="s">
        <v>82</v>
      </c>
      <c r="I12" s="82" t="s">
        <v>16</v>
      </c>
      <c r="J12" s="82" t="s">
        <v>24</v>
      </c>
      <c r="K12" s="88" t="s">
        <v>25</v>
      </c>
    </row>
    <row r="13" spans="1:12" ht="15.75" thickBot="1" x14ac:dyDescent="0.3">
      <c r="A13" s="33">
        <f t="shared" si="4"/>
        <v>42653</v>
      </c>
      <c r="C13" s="33" t="b">
        <f t="shared" ca="1" si="5"/>
        <v>1</v>
      </c>
      <c r="D13" s="51" t="s">
        <v>17</v>
      </c>
      <c r="E13" s="13">
        <f ca="1">CountCellsByColor(F11:K15,Complete)</f>
        <v>15</v>
      </c>
      <c r="F13" s="16"/>
      <c r="G13" s="82" t="s">
        <v>9</v>
      </c>
      <c r="H13" s="82" t="s">
        <v>79</v>
      </c>
      <c r="I13" s="82" t="s">
        <v>11</v>
      </c>
      <c r="J13" s="3"/>
      <c r="K13" s="17"/>
    </row>
    <row r="14" spans="1:12" x14ac:dyDescent="0.25">
      <c r="A14" s="33">
        <f t="shared" si="4"/>
        <v>42653</v>
      </c>
      <c r="C14" s="33" t="b">
        <f t="shared" ca="1" si="5"/>
        <v>1</v>
      </c>
      <c r="D14" s="53" t="s">
        <v>0</v>
      </c>
      <c r="E14" s="15">
        <f ca="1">E13/E12</f>
        <v>1</v>
      </c>
      <c r="F14" s="65"/>
      <c r="G14" s="86" t="s">
        <v>9</v>
      </c>
      <c r="H14" s="86" t="s">
        <v>80</v>
      </c>
      <c r="I14" s="8"/>
      <c r="J14" s="8"/>
      <c r="K14" s="66"/>
    </row>
    <row r="15" spans="1:12" s="28" customFormat="1" ht="15.75" thickBot="1" x14ac:dyDescent="0.3">
      <c r="A15" s="33">
        <f t="shared" si="4"/>
        <v>42653</v>
      </c>
      <c r="B15" s="2"/>
      <c r="C15" s="33" t="b">
        <f t="shared" ca="1" si="5"/>
        <v>1</v>
      </c>
      <c r="D15" s="30"/>
      <c r="E15" s="31"/>
      <c r="F15" s="35"/>
      <c r="G15" s="36"/>
      <c r="H15" s="36"/>
      <c r="I15" s="36"/>
      <c r="J15" s="36"/>
      <c r="K15" s="63"/>
    </row>
    <row r="16" spans="1:12" ht="15.75" thickBot="1" x14ac:dyDescent="0.3">
      <c r="A16" s="33">
        <f t="shared" si="4"/>
        <v>42653</v>
      </c>
      <c r="B16" s="2">
        <v>1</v>
      </c>
      <c r="C16" s="33" t="b">
        <f t="shared" ca="1" si="5"/>
        <v>1</v>
      </c>
      <c r="D16" s="23"/>
      <c r="E16" s="24"/>
      <c r="F16" s="93">
        <f>COUNTA(F11:F15)</f>
        <v>1</v>
      </c>
      <c r="G16" s="25">
        <f t="shared" ref="G16" si="6">COUNTA(G11:G15)</f>
        <v>4</v>
      </c>
      <c r="H16" s="25">
        <f t="shared" ref="H16" si="7">COUNTA(H11:H15)</f>
        <v>4</v>
      </c>
      <c r="I16" s="25">
        <f t="shared" ref="I16" si="8">COUNTA(I11:I15)</f>
        <v>2</v>
      </c>
      <c r="J16" s="25">
        <f t="shared" ref="J16" si="9">COUNTA(J11:J15)</f>
        <v>2</v>
      </c>
      <c r="K16" s="94">
        <f t="shared" ref="K16" si="10">COUNTA(K11:K15)</f>
        <v>2</v>
      </c>
    </row>
    <row r="17" spans="1:12" ht="15.75" thickBot="1" x14ac:dyDescent="0.3">
      <c r="A17" s="33">
        <f t="shared" si="4"/>
        <v>42653</v>
      </c>
      <c r="B17" s="2">
        <v>1</v>
      </c>
      <c r="C17" s="42" t="b">
        <f>IF(AND(HideSummaryLines=TRUE,IsSummaryLine=1),FALSE,TRUE)</f>
        <v>1</v>
      </c>
      <c r="D17" s="39"/>
      <c r="E17" s="40" t="str">
        <f ca="1">CONCATENATE(E11, ": ",TEXT(E14,"0%")," of ",E12)</f>
        <v>Week 2: 100% of 15</v>
      </c>
      <c r="F17" s="95">
        <f t="shared" ref="F17:K17" ca="1" si="11">IF(F16&gt;0,CountCellsByColor(F11:F15,Complete)/F16,"n/a")</f>
        <v>1</v>
      </c>
      <c r="G17" s="57">
        <f t="shared" ca="1" si="11"/>
        <v>1</v>
      </c>
      <c r="H17" s="57">
        <f t="shared" ca="1" si="11"/>
        <v>1</v>
      </c>
      <c r="I17" s="57">
        <f t="shared" ca="1" si="11"/>
        <v>1</v>
      </c>
      <c r="J17" s="57">
        <f t="shared" ca="1" si="11"/>
        <v>1</v>
      </c>
      <c r="K17" s="96">
        <f t="shared" ca="1" si="11"/>
        <v>1</v>
      </c>
      <c r="L17" s="7" t="s">
        <v>93</v>
      </c>
    </row>
    <row r="18" spans="1:12" ht="15.75" thickBot="1" x14ac:dyDescent="0.3">
      <c r="A18" s="33">
        <f t="shared" ref="A18:A24" si="12">Week3Start</f>
        <v>42660</v>
      </c>
      <c r="C18" s="33" t="b">
        <f t="shared" ref="C18:C23" ca="1" si="13">IF(AND(HidePriorWeeks=TRUE,WeekOf&lt;NOW()-7),FALSE,IF(AND(HideSummaryLines=TRUE,IsSummaryLine=1),FALSE,TRUE))</f>
        <v>1</v>
      </c>
      <c r="D18" s="14">
        <f>D11+7</f>
        <v>42660</v>
      </c>
      <c r="E18" s="12" t="s">
        <v>26</v>
      </c>
      <c r="F18" s="67" t="s">
        <v>87</v>
      </c>
      <c r="G18" s="83" t="s">
        <v>9</v>
      </c>
      <c r="H18" s="83" t="s">
        <v>90</v>
      </c>
      <c r="I18" s="64"/>
      <c r="J18" s="68" t="s">
        <v>84</v>
      </c>
      <c r="K18" s="59" t="s">
        <v>27</v>
      </c>
    </row>
    <row r="19" spans="1:12" ht="26.25" thickBot="1" x14ac:dyDescent="0.3">
      <c r="A19" s="33">
        <f t="shared" si="12"/>
        <v>42660</v>
      </c>
      <c r="C19" s="33" t="b">
        <f t="shared" ca="1" si="13"/>
        <v>1</v>
      </c>
      <c r="D19" s="51" t="s">
        <v>13</v>
      </c>
      <c r="E19" s="12">
        <f>COUNTA(F18:K22)</f>
        <v>17</v>
      </c>
      <c r="F19" s="16" t="s">
        <v>85</v>
      </c>
      <c r="G19" s="3" t="s">
        <v>9</v>
      </c>
      <c r="H19" s="3" t="s">
        <v>89</v>
      </c>
      <c r="I19" s="3"/>
      <c r="J19" s="29" t="s">
        <v>83</v>
      </c>
      <c r="K19" s="88" t="s">
        <v>91</v>
      </c>
    </row>
    <row r="20" spans="1:12" ht="15.75" thickBot="1" x14ac:dyDescent="0.3">
      <c r="A20" s="33">
        <f t="shared" si="12"/>
        <v>42660</v>
      </c>
      <c r="C20" s="33" t="b">
        <f t="shared" ca="1" si="13"/>
        <v>1</v>
      </c>
      <c r="D20" s="53" t="s">
        <v>17</v>
      </c>
      <c r="E20" s="13">
        <f ca="1">CountCellsByColor(F18:K22,Complete)</f>
        <v>8</v>
      </c>
      <c r="F20" s="92" t="s">
        <v>86</v>
      </c>
      <c r="G20" s="8" t="s">
        <v>9</v>
      </c>
      <c r="H20" s="86" t="s">
        <v>88</v>
      </c>
      <c r="I20" s="8"/>
      <c r="J20" s="8"/>
      <c r="K20" s="66"/>
    </row>
    <row r="21" spans="1:12" s="28" customFormat="1" x14ac:dyDescent="0.25">
      <c r="A21" s="33">
        <f t="shared" si="12"/>
        <v>42660</v>
      </c>
      <c r="B21" s="2"/>
      <c r="C21" s="33" t="b">
        <f t="shared" ca="1" si="13"/>
        <v>1</v>
      </c>
      <c r="D21" s="52" t="s">
        <v>0</v>
      </c>
      <c r="E21" s="32">
        <f ca="1">E20/E19</f>
        <v>0.47058823529411764</v>
      </c>
      <c r="F21" s="90" t="s">
        <v>94</v>
      </c>
      <c r="G21" s="29" t="s">
        <v>9</v>
      </c>
      <c r="H21" s="81" t="s">
        <v>76</v>
      </c>
      <c r="I21" s="29"/>
      <c r="K21" s="69"/>
    </row>
    <row r="22" spans="1:12" s="28" customFormat="1" ht="15.75" thickBot="1" x14ac:dyDescent="0.3">
      <c r="A22" s="33">
        <f t="shared" si="12"/>
        <v>42660</v>
      </c>
      <c r="B22" s="2"/>
      <c r="C22" s="33" t="b">
        <f t="shared" ca="1" si="13"/>
        <v>1</v>
      </c>
      <c r="D22" s="30"/>
      <c r="E22" s="31"/>
      <c r="F22" s="35"/>
      <c r="G22" s="36"/>
      <c r="H22" s="89" t="s">
        <v>98</v>
      </c>
      <c r="I22" s="36"/>
      <c r="J22" s="36"/>
      <c r="K22" s="63"/>
    </row>
    <row r="23" spans="1:12" ht="15.75" thickBot="1" x14ac:dyDescent="0.3">
      <c r="A23" s="33">
        <f t="shared" si="12"/>
        <v>42660</v>
      </c>
      <c r="B23" s="2">
        <v>1</v>
      </c>
      <c r="C23" s="33" t="b">
        <f t="shared" ca="1" si="13"/>
        <v>1</v>
      </c>
      <c r="D23" s="23"/>
      <c r="E23" s="24"/>
      <c r="F23" s="93">
        <f>COUNTA(F18:F22)</f>
        <v>4</v>
      </c>
      <c r="G23" s="26">
        <f t="shared" ref="G23:K23" si="14">COUNTA(G18:G22)</f>
        <v>4</v>
      </c>
      <c r="H23" s="26">
        <f t="shared" si="14"/>
        <v>5</v>
      </c>
      <c r="I23" s="26">
        <f t="shared" si="14"/>
        <v>0</v>
      </c>
      <c r="J23" s="26">
        <f t="shared" si="14"/>
        <v>2</v>
      </c>
      <c r="K23" s="97">
        <f t="shared" si="14"/>
        <v>2</v>
      </c>
    </row>
    <row r="24" spans="1:12" ht="15.75" thickBot="1" x14ac:dyDescent="0.3">
      <c r="A24" s="33">
        <f t="shared" si="12"/>
        <v>42660</v>
      </c>
      <c r="B24" s="2">
        <v>1</v>
      </c>
      <c r="C24" s="42" t="b">
        <f>IF(AND(HideSummaryLines=TRUE,IsSummaryLine=1),FALSE,TRUE)</f>
        <v>1</v>
      </c>
      <c r="D24" s="39"/>
      <c r="E24" s="40" t="str">
        <f ca="1">CONCATENATE(E18, ": ",TEXT(E21,"0%")," of ",E19)</f>
        <v>Week 3: 47% of 17</v>
      </c>
      <c r="F24" s="95">
        <f t="shared" ref="F24:K24" ca="1" si="15">IF(F23&gt;0,CountCellsByColor(F18:F22,Complete)/F23,"n/a")</f>
        <v>0.5</v>
      </c>
      <c r="G24" s="57">
        <f t="shared" ca="1" si="15"/>
        <v>0.25</v>
      </c>
      <c r="H24" s="57">
        <f t="shared" ca="1" si="15"/>
        <v>0.8</v>
      </c>
      <c r="I24" s="57" t="str">
        <f t="shared" si="15"/>
        <v>n/a</v>
      </c>
      <c r="J24" s="57">
        <f t="shared" ca="1" si="15"/>
        <v>0</v>
      </c>
      <c r="K24" s="96">
        <f t="shared" ca="1" si="15"/>
        <v>0.5</v>
      </c>
    </row>
    <row r="25" spans="1:12" ht="15.75" thickBot="1" x14ac:dyDescent="0.3">
      <c r="A25" s="33">
        <f t="shared" ref="A25:A31" si="16">Week4Start</f>
        <v>42667</v>
      </c>
      <c r="C25" s="33" t="b">
        <f t="shared" ref="C25:C30" ca="1" si="17">IF(AND(HidePriorWeeks=TRUE,WeekOf&lt;NOW()-7),FALSE,IF(AND(HideSummaryLines=TRUE,IsSummaryLine=1),FALSE,TRUE))</f>
        <v>1</v>
      </c>
      <c r="D25" s="14">
        <f>D18+7</f>
        <v>42667</v>
      </c>
      <c r="E25" s="48" t="s">
        <v>29</v>
      </c>
      <c r="F25" s="67" t="s">
        <v>104</v>
      </c>
      <c r="G25" s="64" t="s">
        <v>9</v>
      </c>
      <c r="H25" s="64"/>
      <c r="I25" s="64" t="s">
        <v>21</v>
      </c>
      <c r="J25" s="64" t="s">
        <v>22</v>
      </c>
      <c r="K25" s="59" t="s">
        <v>28</v>
      </c>
    </row>
    <row r="26" spans="1:12" ht="15.75" thickBot="1" x14ac:dyDescent="0.3">
      <c r="A26" s="33">
        <f t="shared" si="16"/>
        <v>42667</v>
      </c>
      <c r="C26" s="33" t="b">
        <f t="shared" ca="1" si="17"/>
        <v>1</v>
      </c>
      <c r="D26" s="51" t="s">
        <v>13</v>
      </c>
      <c r="E26" s="48">
        <f>COUNTA(F25:K29)</f>
        <v>10</v>
      </c>
      <c r="F26" s="16"/>
      <c r="G26" s="3" t="s">
        <v>9</v>
      </c>
      <c r="H26" s="3" t="s">
        <v>37</v>
      </c>
      <c r="I26" s="3" t="s">
        <v>30</v>
      </c>
      <c r="J26" s="3"/>
      <c r="K26" s="17"/>
    </row>
    <row r="27" spans="1:12" ht="15.75" thickBot="1" x14ac:dyDescent="0.3">
      <c r="A27" s="33">
        <f t="shared" si="16"/>
        <v>42667</v>
      </c>
      <c r="C27" s="33" t="b">
        <f t="shared" ca="1" si="17"/>
        <v>1</v>
      </c>
      <c r="D27" s="51" t="s">
        <v>17</v>
      </c>
      <c r="E27" s="49">
        <f ca="1">CountCellsByColor(F25:K29,Complete)</f>
        <v>0</v>
      </c>
      <c r="F27" s="16"/>
      <c r="G27" s="3" t="s">
        <v>9</v>
      </c>
      <c r="H27" s="3"/>
      <c r="I27" s="3"/>
      <c r="J27" s="3"/>
      <c r="K27" s="17"/>
    </row>
    <row r="28" spans="1:12" s="28" customFormat="1" x14ac:dyDescent="0.25">
      <c r="A28" s="33">
        <f t="shared" si="16"/>
        <v>42667</v>
      </c>
      <c r="B28" s="2"/>
      <c r="C28" s="33" t="b">
        <f t="shared" ca="1" si="17"/>
        <v>1</v>
      </c>
      <c r="D28" s="52" t="s">
        <v>0</v>
      </c>
      <c r="E28" s="50">
        <f ca="1">E27/E26</f>
        <v>0</v>
      </c>
      <c r="F28" s="61"/>
      <c r="G28" s="27" t="s">
        <v>9</v>
      </c>
      <c r="H28" s="27"/>
      <c r="I28" s="27"/>
      <c r="J28" s="27"/>
      <c r="K28" s="62"/>
    </row>
    <row r="29" spans="1:12" s="28" customFormat="1" ht="15.75" thickBot="1" x14ac:dyDescent="0.3">
      <c r="A29" s="33">
        <f t="shared" si="16"/>
        <v>42667</v>
      </c>
      <c r="B29" s="2"/>
      <c r="C29" s="33" t="b">
        <f t="shared" ca="1" si="17"/>
        <v>1</v>
      </c>
      <c r="D29" s="30"/>
      <c r="E29" s="31"/>
      <c r="F29" s="35"/>
      <c r="G29" s="36"/>
      <c r="H29" s="36"/>
      <c r="I29" s="36"/>
      <c r="J29" s="36"/>
      <c r="K29" s="63"/>
    </row>
    <row r="30" spans="1:12" ht="15.75" thickBot="1" x14ac:dyDescent="0.3">
      <c r="A30" s="33">
        <f t="shared" si="16"/>
        <v>42667</v>
      </c>
      <c r="B30" s="2">
        <v>1</v>
      </c>
      <c r="C30" s="33" t="b">
        <f t="shared" ca="1" si="17"/>
        <v>1</v>
      </c>
      <c r="D30" s="30"/>
      <c r="E30" s="31"/>
      <c r="F30" s="93">
        <f>COUNTA(F25:F29)</f>
        <v>1</v>
      </c>
      <c r="G30" s="26">
        <f t="shared" ref="G30:K30" si="18">COUNTA(G25:G29)</f>
        <v>4</v>
      </c>
      <c r="H30" s="26">
        <f t="shared" si="18"/>
        <v>1</v>
      </c>
      <c r="I30" s="26">
        <f t="shared" si="18"/>
        <v>2</v>
      </c>
      <c r="J30" s="26">
        <f t="shared" si="18"/>
        <v>1</v>
      </c>
      <c r="K30" s="97">
        <f t="shared" si="18"/>
        <v>1</v>
      </c>
    </row>
    <row r="31" spans="1:12" ht="15.75" thickBot="1" x14ac:dyDescent="0.3">
      <c r="A31" s="33">
        <f t="shared" si="16"/>
        <v>42667</v>
      </c>
      <c r="B31" s="2">
        <v>1</v>
      </c>
      <c r="C31" s="42" t="b">
        <f>IF(AND(HideSummaryLines=TRUE,IsSummaryLine=1),FALSE,TRUE)</f>
        <v>1</v>
      </c>
      <c r="D31" s="39"/>
      <c r="E31" s="40" t="str">
        <f ca="1">CONCATENATE(E25, ": ",TEXT(E28,"0%")," of ",E26)</f>
        <v>Week 4: 0% of 10</v>
      </c>
      <c r="F31" s="98">
        <f t="shared" ref="F31" ca="1" si="19">IF(F30&gt;0,CountCellsByColor(F25:F29,Complete)/F30,"")</f>
        <v>0</v>
      </c>
      <c r="G31" s="58">
        <f t="shared" ref="G31" ca="1" si="20">IF(G30&gt;0,CountCellsByColor(G25:G29,Complete)/G30,"")</f>
        <v>0</v>
      </c>
      <c r="H31" s="58">
        <f t="shared" ref="H31" ca="1" si="21">IF(H30&gt;0,CountCellsByColor(H25:H29,Complete)/H30,"")</f>
        <v>0</v>
      </c>
      <c r="I31" s="58">
        <f t="shared" ref="I31" ca="1" si="22">IF(I30&gt;0,CountCellsByColor(I25:I29,Complete)/I30,"")</f>
        <v>0</v>
      </c>
      <c r="J31" s="58">
        <f t="shared" ref="J31" ca="1" si="23">IF(J30&gt;0,CountCellsByColor(J25:J29,Complete)/J30,"")</f>
        <v>0</v>
      </c>
      <c r="K31" s="99">
        <f t="shared" ref="K31" ca="1" si="24">IF(K30&gt;0,CountCellsByColor(K25:K29,Complete)/K30,"")</f>
        <v>0</v>
      </c>
    </row>
    <row r="32" spans="1:12" ht="15.75" thickBot="1" x14ac:dyDescent="0.3">
      <c r="A32" s="33">
        <f t="shared" ref="A32:A38" si="25">Week5Start</f>
        <v>42674</v>
      </c>
      <c r="C32" s="33" t="b">
        <f t="shared" ref="C32:C37" ca="1" si="26">IF(AND(HidePriorWeeks=TRUE,WeekOf&lt;NOW()-7),FALSE,IF(AND(HideSummaryLines=TRUE,IsSummaryLine=1),FALSE,TRUE))</f>
        <v>1</v>
      </c>
      <c r="D32" s="14">
        <f>D25+7</f>
        <v>42674</v>
      </c>
      <c r="E32" s="48" t="s">
        <v>31</v>
      </c>
      <c r="F32" s="67" t="s">
        <v>32</v>
      </c>
      <c r="G32" s="64" t="s">
        <v>9</v>
      </c>
      <c r="H32" s="64" t="s">
        <v>100</v>
      </c>
      <c r="I32" s="64"/>
      <c r="J32" s="64" t="s">
        <v>33</v>
      </c>
      <c r="K32" s="59" t="s">
        <v>92</v>
      </c>
    </row>
    <row r="33" spans="1:11" ht="15.75" thickBot="1" x14ac:dyDescent="0.3">
      <c r="A33" s="33">
        <f t="shared" si="25"/>
        <v>42674</v>
      </c>
      <c r="C33" s="33" t="b">
        <f t="shared" ca="1" si="26"/>
        <v>1</v>
      </c>
      <c r="D33" s="51" t="s">
        <v>13</v>
      </c>
      <c r="E33" s="48">
        <f>COUNTA(F32:K36)</f>
        <v>11</v>
      </c>
      <c r="F33" s="16" t="s">
        <v>105</v>
      </c>
      <c r="G33" s="3" t="s">
        <v>9</v>
      </c>
      <c r="H33" s="3" t="s">
        <v>101</v>
      </c>
      <c r="I33" s="3"/>
      <c r="J33" s="3" t="s">
        <v>22</v>
      </c>
      <c r="K33" s="17"/>
    </row>
    <row r="34" spans="1:11" ht="15.75" thickBot="1" x14ac:dyDescent="0.3">
      <c r="A34" s="33">
        <f t="shared" si="25"/>
        <v>42674</v>
      </c>
      <c r="C34" s="33" t="b">
        <f t="shared" ca="1" si="26"/>
        <v>1</v>
      </c>
      <c r="D34" s="51" t="s">
        <v>17</v>
      </c>
      <c r="E34" s="49">
        <f ca="1">CountCellsByColor(F32:K36,Complete)</f>
        <v>0</v>
      </c>
      <c r="F34" s="16"/>
      <c r="G34" s="3" t="s">
        <v>9</v>
      </c>
      <c r="H34" s="3"/>
      <c r="I34" s="3"/>
      <c r="J34" s="3"/>
      <c r="K34" s="17"/>
    </row>
    <row r="35" spans="1:11" s="28" customFormat="1" x14ac:dyDescent="0.25">
      <c r="A35" s="33">
        <f t="shared" si="25"/>
        <v>42674</v>
      </c>
      <c r="B35" s="2"/>
      <c r="C35" s="33" t="b">
        <f t="shared" ca="1" si="26"/>
        <v>1</v>
      </c>
      <c r="D35" s="52" t="s">
        <v>0</v>
      </c>
      <c r="E35" s="50">
        <f ca="1">E34/E33</f>
        <v>0</v>
      </c>
      <c r="F35" s="61"/>
      <c r="G35" s="27" t="s">
        <v>9</v>
      </c>
      <c r="H35" s="27"/>
      <c r="I35" s="27"/>
      <c r="J35" s="27"/>
      <c r="K35" s="62"/>
    </row>
    <row r="36" spans="1:11" s="28" customFormat="1" ht="15.75" thickBot="1" x14ac:dyDescent="0.3">
      <c r="A36" s="33">
        <f t="shared" si="25"/>
        <v>42674</v>
      </c>
      <c r="B36" s="2"/>
      <c r="C36" s="33" t="b">
        <f t="shared" ca="1" si="26"/>
        <v>1</v>
      </c>
      <c r="D36" s="30"/>
      <c r="E36" s="31"/>
      <c r="F36" s="35"/>
      <c r="G36" s="36"/>
      <c r="H36" s="36"/>
      <c r="I36" s="36"/>
      <c r="J36" s="36"/>
      <c r="K36" s="63"/>
    </row>
    <row r="37" spans="1:11" ht="15.75" thickBot="1" x14ac:dyDescent="0.3">
      <c r="A37" s="33">
        <f t="shared" si="25"/>
        <v>42674</v>
      </c>
      <c r="B37" s="2">
        <v>1</v>
      </c>
      <c r="C37" s="33" t="b">
        <f t="shared" ca="1" si="26"/>
        <v>1</v>
      </c>
      <c r="D37" s="30"/>
      <c r="E37" s="31"/>
      <c r="F37" s="93">
        <f>COUNTA(F32:F36)</f>
        <v>2</v>
      </c>
      <c r="G37" s="26">
        <f t="shared" ref="G37:K37" si="27">COUNTA(G32:G36)</f>
        <v>4</v>
      </c>
      <c r="H37" s="26">
        <f t="shared" si="27"/>
        <v>2</v>
      </c>
      <c r="I37" s="26">
        <f t="shared" si="27"/>
        <v>0</v>
      </c>
      <c r="J37" s="26">
        <f t="shared" si="27"/>
        <v>2</v>
      </c>
      <c r="K37" s="97">
        <f t="shared" si="27"/>
        <v>1</v>
      </c>
    </row>
    <row r="38" spans="1:11" ht="15.75" thickBot="1" x14ac:dyDescent="0.3">
      <c r="A38" s="33">
        <f t="shared" si="25"/>
        <v>42674</v>
      </c>
      <c r="B38" s="2">
        <v>1</v>
      </c>
      <c r="C38" s="42" t="b">
        <f>IF(AND(HideSummaryLines=TRUE,IsSummaryLine=1),FALSE,TRUE)</f>
        <v>1</v>
      </c>
      <c r="D38" s="39"/>
      <c r="E38" s="40" t="str">
        <f ca="1">CONCATENATE(E32, ": ",TEXT(E35,"0%")," of ",E33)</f>
        <v>Week 5: 0% of 11</v>
      </c>
      <c r="F38" s="98">
        <f t="shared" ref="F38" ca="1" si="28">IF(F37&gt;0,CountCellsByColor(F32:F36,Complete)/F37,"")</f>
        <v>0</v>
      </c>
      <c r="G38" s="58">
        <f t="shared" ref="G38" ca="1" si="29">IF(G37&gt;0,CountCellsByColor(G32:G36,Complete)/G37,"")</f>
        <v>0</v>
      </c>
      <c r="H38" s="58">
        <f t="shared" ref="H38" ca="1" si="30">IF(H37&gt;0,CountCellsByColor(H32:H36,Complete)/H37,"")</f>
        <v>0</v>
      </c>
      <c r="I38" s="58" t="str">
        <f t="shared" ref="I38" si="31">IF(I37&gt;0,CountCellsByColor(I32:I36,Complete)/I37,"")</f>
        <v/>
      </c>
      <c r="J38" s="58">
        <f t="shared" ref="J38" ca="1" si="32">IF(J37&gt;0,CountCellsByColor(J32:J36,Complete)/J37,"")</f>
        <v>0</v>
      </c>
      <c r="K38" s="99">
        <f t="shared" ref="K38" ca="1" si="33">IF(K37&gt;0,CountCellsByColor(K32:K36,Complete)/K37,"")</f>
        <v>0</v>
      </c>
    </row>
    <row r="39" spans="1:11" ht="15.75" thickBot="1" x14ac:dyDescent="0.3">
      <c r="A39" s="33">
        <f t="shared" ref="A39:A45" si="34">Week6Start</f>
        <v>42681</v>
      </c>
      <c r="C39" s="33" t="b">
        <f t="shared" ref="C39:C44" ca="1" si="35">IF(AND(HidePriorWeeks=TRUE,WeekOf&lt;NOW()-7),FALSE,IF(AND(HideSummaryLines=TRUE,IsSummaryLine=1),FALSE,TRUE))</f>
        <v>1</v>
      </c>
      <c r="D39" s="14">
        <f>D32+7</f>
        <v>42681</v>
      </c>
      <c r="E39" s="48" t="s">
        <v>34</v>
      </c>
      <c r="F39" s="67"/>
      <c r="G39" s="64" t="s">
        <v>9</v>
      </c>
      <c r="H39" s="64"/>
      <c r="I39" s="64" t="s">
        <v>21</v>
      </c>
      <c r="J39" s="64" t="s">
        <v>35</v>
      </c>
      <c r="K39" s="59" t="s">
        <v>36</v>
      </c>
    </row>
    <row r="40" spans="1:11" ht="15.75" thickBot="1" x14ac:dyDescent="0.3">
      <c r="A40" s="33">
        <f t="shared" si="34"/>
        <v>42681</v>
      </c>
      <c r="C40" s="33" t="b">
        <f t="shared" ca="1" si="35"/>
        <v>1</v>
      </c>
      <c r="D40" s="51" t="s">
        <v>13</v>
      </c>
      <c r="E40" s="48">
        <f>COUNTA(F39:K43)</f>
        <v>8</v>
      </c>
      <c r="F40" s="16"/>
      <c r="G40" s="3" t="s">
        <v>9</v>
      </c>
      <c r="H40" s="28"/>
      <c r="I40" s="3"/>
      <c r="J40" s="3" t="s">
        <v>22</v>
      </c>
      <c r="K40" s="17"/>
    </row>
    <row r="41" spans="1:11" ht="15.75" thickBot="1" x14ac:dyDescent="0.3">
      <c r="A41" s="33">
        <f t="shared" si="34"/>
        <v>42681</v>
      </c>
      <c r="C41" s="33" t="b">
        <f t="shared" ca="1" si="35"/>
        <v>1</v>
      </c>
      <c r="D41" s="51" t="s">
        <v>17</v>
      </c>
      <c r="E41" s="49">
        <f ca="1">CountCellsByColor(F39:K43,Complete)</f>
        <v>0</v>
      </c>
      <c r="F41" s="16"/>
      <c r="G41" s="3" t="s">
        <v>9</v>
      </c>
      <c r="H41" s="3"/>
      <c r="I41" s="3"/>
      <c r="J41" s="3"/>
      <c r="K41" s="17"/>
    </row>
    <row r="42" spans="1:11" s="28" customFormat="1" x14ac:dyDescent="0.25">
      <c r="A42" s="33">
        <f t="shared" si="34"/>
        <v>42681</v>
      </c>
      <c r="B42" s="2"/>
      <c r="C42" s="33" t="b">
        <f t="shared" ca="1" si="35"/>
        <v>1</v>
      </c>
      <c r="D42" s="52" t="s">
        <v>0</v>
      </c>
      <c r="E42" s="50">
        <f ca="1">E41/E40</f>
        <v>0</v>
      </c>
      <c r="F42" s="61"/>
      <c r="G42" s="27" t="s">
        <v>9</v>
      </c>
      <c r="H42" s="27"/>
      <c r="I42" s="27"/>
      <c r="J42" s="27"/>
      <c r="K42" s="62"/>
    </row>
    <row r="43" spans="1:11" s="28" customFormat="1" ht="15.75" thickBot="1" x14ac:dyDescent="0.3">
      <c r="A43" s="33">
        <f t="shared" si="34"/>
        <v>42681</v>
      </c>
      <c r="B43" s="2"/>
      <c r="C43" s="33" t="b">
        <f t="shared" ca="1" si="35"/>
        <v>1</v>
      </c>
      <c r="D43" s="30"/>
      <c r="E43" s="31"/>
      <c r="F43" s="35"/>
      <c r="G43" s="36"/>
      <c r="H43" s="36"/>
      <c r="I43" s="36"/>
      <c r="J43" s="36"/>
      <c r="K43" s="63"/>
    </row>
    <row r="44" spans="1:11" ht="15.75" thickBot="1" x14ac:dyDescent="0.3">
      <c r="A44" s="33">
        <f t="shared" si="34"/>
        <v>42681</v>
      </c>
      <c r="B44" s="2">
        <v>1</v>
      </c>
      <c r="C44" s="33" t="b">
        <f t="shared" ca="1" si="35"/>
        <v>1</v>
      </c>
      <c r="D44" s="23"/>
      <c r="E44" s="31"/>
      <c r="F44" s="93">
        <f>COUNTA(F39:F43)</f>
        <v>0</v>
      </c>
      <c r="G44" s="26">
        <f t="shared" ref="G44:K44" si="36">COUNTA(G39:G43)</f>
        <v>4</v>
      </c>
      <c r="H44" s="26">
        <f t="shared" si="36"/>
        <v>0</v>
      </c>
      <c r="I44" s="26">
        <f t="shared" si="36"/>
        <v>1</v>
      </c>
      <c r="J44" s="26">
        <f t="shared" si="36"/>
        <v>2</v>
      </c>
      <c r="K44" s="97">
        <f t="shared" si="36"/>
        <v>1</v>
      </c>
    </row>
    <row r="45" spans="1:11" ht="15.75" thickBot="1" x14ac:dyDescent="0.3">
      <c r="A45" s="33">
        <f t="shared" si="34"/>
        <v>42681</v>
      </c>
      <c r="B45" s="2">
        <v>1</v>
      </c>
      <c r="C45" s="42" t="b">
        <f>IF(AND(HideSummaryLines=TRUE,IsSummaryLine=1),FALSE,TRUE)</f>
        <v>1</v>
      </c>
      <c r="D45" s="39"/>
      <c r="E45" s="40" t="str">
        <f ca="1">CONCATENATE(E39, ": ",TEXT(E42,"0%")," of ",E40)</f>
        <v>Week 6: 0% of 8</v>
      </c>
      <c r="F45" s="98" t="str">
        <f t="shared" ref="F45" si="37">IF(F44&gt;0,CountCellsByColor(F39:F43,Complete)/F44,"")</f>
        <v/>
      </c>
      <c r="G45" s="58">
        <f t="shared" ref="G45" ca="1" si="38">IF(G44&gt;0,CountCellsByColor(G39:G43,Complete)/G44,"")</f>
        <v>0</v>
      </c>
      <c r="H45" s="58" t="str">
        <f t="shared" ref="H45" si="39">IF(H44&gt;0,CountCellsByColor(H39:H43,Complete)/H44,"")</f>
        <v/>
      </c>
      <c r="I45" s="58">
        <f t="shared" ref="I45" ca="1" si="40">IF(I44&gt;0,CountCellsByColor(I39:I43,Complete)/I44,"")</f>
        <v>0</v>
      </c>
      <c r="J45" s="58">
        <f t="shared" ref="J45" ca="1" si="41">IF(J44&gt;0,CountCellsByColor(J39:J43,Complete)/J44,"")</f>
        <v>0</v>
      </c>
      <c r="K45" s="99">
        <f t="shared" ref="K45" ca="1" si="42">IF(K44&gt;0,CountCellsByColor(K39:K43,Complete)/K44,"")</f>
        <v>0</v>
      </c>
    </row>
    <row r="46" spans="1:11" ht="15.75" thickBot="1" x14ac:dyDescent="0.3">
      <c r="A46" s="33">
        <f t="shared" ref="A46:A52" si="43">Week7Start</f>
        <v>42688</v>
      </c>
      <c r="C46" s="33" t="b">
        <f t="shared" ref="C46:C51" ca="1" si="44">IF(AND(HidePriorWeeks=TRUE,WeekOf&lt;NOW()-7),FALSE,IF(AND(HideSummaryLines=TRUE,IsSummaryLine=1),FALSE,TRUE))</f>
        <v>1</v>
      </c>
      <c r="D46" s="14">
        <f>D39+7</f>
        <v>42688</v>
      </c>
      <c r="E46" s="48" t="s">
        <v>38</v>
      </c>
      <c r="F46" s="67"/>
      <c r="G46" s="64" t="s">
        <v>9</v>
      </c>
      <c r="H46" s="64"/>
      <c r="I46" s="64"/>
      <c r="J46" s="64" t="s">
        <v>22</v>
      </c>
      <c r="K46" s="59" t="s">
        <v>39</v>
      </c>
    </row>
    <row r="47" spans="1:11" ht="15.75" thickBot="1" x14ac:dyDescent="0.3">
      <c r="A47" s="33">
        <f t="shared" si="43"/>
        <v>42688</v>
      </c>
      <c r="C47" s="33" t="b">
        <f t="shared" ca="1" si="44"/>
        <v>1</v>
      </c>
      <c r="D47" s="51" t="s">
        <v>13</v>
      </c>
      <c r="E47" s="48">
        <f>COUNTA(F46:K50)</f>
        <v>7</v>
      </c>
      <c r="F47" s="16"/>
      <c r="G47" s="3" t="s">
        <v>9</v>
      </c>
      <c r="H47" s="3" t="s">
        <v>20</v>
      </c>
      <c r="I47" s="3"/>
      <c r="J47" s="3"/>
      <c r="K47" s="17"/>
    </row>
    <row r="48" spans="1:11" ht="15.75" thickBot="1" x14ac:dyDescent="0.3">
      <c r="A48" s="33">
        <f t="shared" si="43"/>
        <v>42688</v>
      </c>
      <c r="C48" s="33" t="b">
        <f t="shared" ca="1" si="44"/>
        <v>1</v>
      </c>
      <c r="D48" s="51" t="s">
        <v>17</v>
      </c>
      <c r="E48" s="49">
        <f ca="1">CountCellsByColor(F46:K50,Complete)</f>
        <v>0</v>
      </c>
      <c r="F48" s="16"/>
      <c r="G48" s="3" t="s">
        <v>9</v>
      </c>
      <c r="H48" s="3"/>
      <c r="I48" s="3"/>
      <c r="J48" s="3"/>
      <c r="K48" s="17"/>
    </row>
    <row r="49" spans="1:11" s="28" customFormat="1" x14ac:dyDescent="0.25">
      <c r="A49" s="33">
        <f t="shared" si="43"/>
        <v>42688</v>
      </c>
      <c r="B49" s="2"/>
      <c r="C49" s="33" t="b">
        <f t="shared" ca="1" si="44"/>
        <v>1</v>
      </c>
      <c r="D49" s="52" t="s">
        <v>0</v>
      </c>
      <c r="E49" s="50">
        <f ca="1">E48/E47</f>
        <v>0</v>
      </c>
      <c r="F49" s="61"/>
      <c r="G49" s="27" t="s">
        <v>9</v>
      </c>
      <c r="H49" s="27"/>
      <c r="I49" s="27"/>
      <c r="J49" s="27"/>
      <c r="K49" s="62"/>
    </row>
    <row r="50" spans="1:11" s="28" customFormat="1" ht="15.75" thickBot="1" x14ac:dyDescent="0.3">
      <c r="A50" s="33">
        <f t="shared" si="43"/>
        <v>42688</v>
      </c>
      <c r="B50" s="2"/>
      <c r="C50" s="33" t="b">
        <f t="shared" ca="1" si="44"/>
        <v>1</v>
      </c>
      <c r="D50" s="30"/>
      <c r="E50" s="31"/>
      <c r="F50" s="35"/>
      <c r="G50" s="36"/>
      <c r="H50" s="36"/>
      <c r="I50" s="36"/>
      <c r="J50" s="36"/>
      <c r="K50" s="63"/>
    </row>
    <row r="51" spans="1:11" ht="15.75" thickBot="1" x14ac:dyDescent="0.3">
      <c r="A51" s="33">
        <f t="shared" si="43"/>
        <v>42688</v>
      </c>
      <c r="B51" s="2">
        <v>1</v>
      </c>
      <c r="C51" s="33" t="b">
        <f t="shared" ca="1" si="44"/>
        <v>1</v>
      </c>
      <c r="D51" s="30"/>
      <c r="E51" s="31"/>
      <c r="F51" s="93">
        <f>COUNTA(F46:F50)</f>
        <v>0</v>
      </c>
      <c r="G51" s="26">
        <f t="shared" ref="G51:K51" si="45">COUNTA(G46:G50)</f>
        <v>4</v>
      </c>
      <c r="H51" s="26">
        <f t="shared" si="45"/>
        <v>1</v>
      </c>
      <c r="I51" s="26">
        <f t="shared" si="45"/>
        <v>0</v>
      </c>
      <c r="J51" s="26">
        <f t="shared" si="45"/>
        <v>1</v>
      </c>
      <c r="K51" s="97">
        <f t="shared" si="45"/>
        <v>1</v>
      </c>
    </row>
    <row r="52" spans="1:11" ht="15.75" thickBot="1" x14ac:dyDescent="0.3">
      <c r="A52" s="33">
        <f t="shared" si="43"/>
        <v>42688</v>
      </c>
      <c r="B52" s="2">
        <v>1</v>
      </c>
      <c r="C52" s="42" t="b">
        <f>IF(AND(HideSummaryLines=TRUE,IsSummaryLine=1),FALSE,TRUE)</f>
        <v>1</v>
      </c>
      <c r="D52" s="39"/>
      <c r="E52" s="40" t="str">
        <f ca="1">CONCATENATE(E46, ": ",TEXT(E49,"0%")," of ",E47)</f>
        <v>Week 7: 0% of 7</v>
      </c>
      <c r="F52" s="98" t="str">
        <f t="shared" ref="F52" si="46">IF(F51&gt;0,CountCellsByColor(F46:F50,Complete)/F51,"")</f>
        <v/>
      </c>
      <c r="G52" s="58">
        <f t="shared" ref="G52" ca="1" si="47">IF(G51&gt;0,CountCellsByColor(G46:G50,Complete)/G51,"")</f>
        <v>0</v>
      </c>
      <c r="H52" s="58">
        <f t="shared" ref="H52" ca="1" si="48">IF(H51&gt;0,CountCellsByColor(H46:H50,Complete)/H51,"")</f>
        <v>0</v>
      </c>
      <c r="I52" s="58" t="str">
        <f t="shared" ref="I52" si="49">IF(I51&gt;0,CountCellsByColor(I46:I50,Complete)/I51,"")</f>
        <v/>
      </c>
      <c r="J52" s="58">
        <f t="shared" ref="J52" ca="1" si="50">IF(J51&gt;0,CountCellsByColor(J46:J50,Complete)/J51,"")</f>
        <v>0</v>
      </c>
      <c r="K52" s="99">
        <f t="shared" ref="K52" ca="1" si="51">IF(K51&gt;0,CountCellsByColor(K46:K50,Complete)/K51,"")</f>
        <v>0</v>
      </c>
    </row>
    <row r="53" spans="1:11" ht="15.75" thickBot="1" x14ac:dyDescent="0.3">
      <c r="A53" s="33">
        <f t="shared" ref="A53:A59" si="52">Week8Start</f>
        <v>42695</v>
      </c>
      <c r="C53" s="33" t="b">
        <f t="shared" ref="C53:C58" ca="1" si="53">IF(AND(HidePriorWeeks=TRUE,WeekOf&lt;NOW()-7),FALSE,IF(AND(HideSummaryLines=TRUE,IsSummaryLine=1),FALSE,TRUE))</f>
        <v>1</v>
      </c>
      <c r="D53" s="14">
        <f>D46+7</f>
        <v>42695</v>
      </c>
      <c r="E53" s="48" t="s">
        <v>40</v>
      </c>
      <c r="F53" s="67"/>
      <c r="G53" s="64" t="s">
        <v>9</v>
      </c>
      <c r="H53" s="64" t="s">
        <v>10</v>
      </c>
      <c r="I53" s="64" t="s">
        <v>21</v>
      </c>
      <c r="J53" s="64" t="s">
        <v>22</v>
      </c>
      <c r="K53" s="59" t="s">
        <v>36</v>
      </c>
    </row>
    <row r="54" spans="1:11" ht="15.75" thickBot="1" x14ac:dyDescent="0.3">
      <c r="A54" s="33">
        <f t="shared" si="52"/>
        <v>42695</v>
      </c>
      <c r="C54" s="33" t="b">
        <f t="shared" ca="1" si="53"/>
        <v>1</v>
      </c>
      <c r="D54" s="51" t="s">
        <v>13</v>
      </c>
      <c r="E54" s="48">
        <f>COUNTA(F53:K57)</f>
        <v>10</v>
      </c>
      <c r="F54" s="16"/>
      <c r="G54" s="3" t="s">
        <v>9</v>
      </c>
      <c r="H54" s="3"/>
      <c r="I54" s="3" t="s">
        <v>30</v>
      </c>
      <c r="J54" s="3"/>
      <c r="K54" s="17" t="s">
        <v>41</v>
      </c>
    </row>
    <row r="55" spans="1:11" ht="15.75" thickBot="1" x14ac:dyDescent="0.3">
      <c r="A55" s="33">
        <f t="shared" si="52"/>
        <v>42695</v>
      </c>
      <c r="C55" s="33" t="b">
        <f t="shared" ca="1" si="53"/>
        <v>1</v>
      </c>
      <c r="D55" s="51" t="s">
        <v>17</v>
      </c>
      <c r="E55" s="49">
        <f ca="1">CountCellsByColor(F53:K57,Complete)</f>
        <v>0</v>
      </c>
      <c r="F55" s="16"/>
      <c r="G55" s="3" t="s">
        <v>9</v>
      </c>
      <c r="H55" s="3"/>
      <c r="I55" s="3"/>
      <c r="J55" s="3"/>
      <c r="K55" s="17"/>
    </row>
    <row r="56" spans="1:11" s="28" customFormat="1" x14ac:dyDescent="0.25">
      <c r="A56" s="33">
        <f t="shared" si="52"/>
        <v>42695</v>
      </c>
      <c r="B56" s="2"/>
      <c r="C56" s="33" t="b">
        <f t="shared" ca="1" si="53"/>
        <v>1</v>
      </c>
      <c r="D56" s="52" t="s">
        <v>0</v>
      </c>
      <c r="E56" s="50">
        <f ca="1">E55/E54</f>
        <v>0</v>
      </c>
      <c r="F56" s="61"/>
      <c r="G56" s="27" t="s">
        <v>9</v>
      </c>
      <c r="H56" s="27"/>
      <c r="I56" s="27"/>
      <c r="J56" s="27"/>
      <c r="K56" s="62"/>
    </row>
    <row r="57" spans="1:11" s="28" customFormat="1" ht="15.75" thickBot="1" x14ac:dyDescent="0.3">
      <c r="A57" s="33">
        <f t="shared" si="52"/>
        <v>42695</v>
      </c>
      <c r="B57" s="2"/>
      <c r="C57" s="33" t="b">
        <f t="shared" ca="1" si="53"/>
        <v>1</v>
      </c>
      <c r="D57" s="52"/>
      <c r="E57" s="31"/>
      <c r="F57" s="35"/>
      <c r="G57" s="36"/>
      <c r="H57" s="36"/>
      <c r="I57" s="36"/>
      <c r="J57" s="36"/>
      <c r="K57" s="63"/>
    </row>
    <row r="58" spans="1:11" ht="15.75" thickBot="1" x14ac:dyDescent="0.3">
      <c r="A58" s="33">
        <f t="shared" si="52"/>
        <v>42695</v>
      </c>
      <c r="B58" s="2">
        <v>1</v>
      </c>
      <c r="C58" s="33" t="b">
        <f t="shared" ca="1" si="53"/>
        <v>1</v>
      </c>
      <c r="D58" s="30"/>
      <c r="E58" s="31"/>
      <c r="F58" s="93">
        <f>COUNTA(F53:F57)</f>
        <v>0</v>
      </c>
      <c r="G58" s="26">
        <f t="shared" ref="G58:K58" si="54">COUNTA(G53:G57)</f>
        <v>4</v>
      </c>
      <c r="H58" s="26">
        <f t="shared" si="54"/>
        <v>1</v>
      </c>
      <c r="I58" s="26">
        <f t="shared" si="54"/>
        <v>2</v>
      </c>
      <c r="J58" s="26">
        <f t="shared" si="54"/>
        <v>1</v>
      </c>
      <c r="K58" s="97">
        <f t="shared" si="54"/>
        <v>2</v>
      </c>
    </row>
    <row r="59" spans="1:11" ht="15.75" thickBot="1" x14ac:dyDescent="0.3">
      <c r="A59" s="33">
        <f t="shared" si="52"/>
        <v>42695</v>
      </c>
      <c r="B59" s="2">
        <v>1</v>
      </c>
      <c r="C59" s="42" t="b">
        <f>IF(AND(HideSummaryLines=TRUE,IsSummaryLine=1),FALSE,TRUE)</f>
        <v>1</v>
      </c>
      <c r="D59" s="39"/>
      <c r="E59" s="40" t="str">
        <f ca="1">CONCATENATE(E53, ": ",TEXT(E56,"0%")," of ",E54)</f>
        <v>Week 8: 0% of 10</v>
      </c>
      <c r="F59" s="98" t="str">
        <f t="shared" ref="F59" si="55">IF(F58&gt;0,CountCellsByColor(F53:F57,Complete)/F58,"")</f>
        <v/>
      </c>
      <c r="G59" s="58">
        <f t="shared" ref="G59" ca="1" si="56">IF(G58&gt;0,CountCellsByColor(G53:G57,Complete)/G58,"")</f>
        <v>0</v>
      </c>
      <c r="H59" s="58">
        <f t="shared" ref="H59" ca="1" si="57">IF(H58&gt;0,CountCellsByColor(H53:H57,Complete)/H58,"")</f>
        <v>0</v>
      </c>
      <c r="I59" s="58">
        <f t="shared" ref="I59" ca="1" si="58">IF(I58&gt;0,CountCellsByColor(I53:I57,Complete)/I58,"")</f>
        <v>0</v>
      </c>
      <c r="J59" s="58">
        <f t="shared" ref="J59" ca="1" si="59">IF(J58&gt;0,CountCellsByColor(J53:J57,Complete)/J58,"")</f>
        <v>0</v>
      </c>
      <c r="K59" s="99">
        <f t="shared" ref="K59" ca="1" si="60">IF(K58&gt;0,CountCellsByColor(K53:K57,Complete)/K58,"")</f>
        <v>0</v>
      </c>
    </row>
    <row r="60" spans="1:11" ht="15.75" thickBot="1" x14ac:dyDescent="0.3">
      <c r="A60" s="33">
        <f t="shared" ref="A60:A66" si="61">Week9Start</f>
        <v>42702</v>
      </c>
      <c r="C60" s="33" t="b">
        <f t="shared" ref="C60:C65" ca="1" si="62">IF(AND(HidePriorWeeks=TRUE,WeekOf&lt;NOW()-7),FALSE,IF(AND(HideSummaryLines=TRUE,IsSummaryLine=1),FALSE,TRUE))</f>
        <v>1</v>
      </c>
      <c r="D60" s="14">
        <f>D53+7</f>
        <v>42702</v>
      </c>
      <c r="E60" s="48" t="s">
        <v>42</v>
      </c>
      <c r="F60" s="67"/>
      <c r="G60" s="64" t="s">
        <v>9</v>
      </c>
      <c r="H60" s="64"/>
      <c r="I60" s="64"/>
      <c r="J60" s="64" t="s">
        <v>22</v>
      </c>
      <c r="K60" s="59"/>
    </row>
    <row r="61" spans="1:11" ht="15.75" thickBot="1" x14ac:dyDescent="0.3">
      <c r="A61" s="33">
        <f t="shared" si="61"/>
        <v>42702</v>
      </c>
      <c r="C61" s="33" t="b">
        <f t="shared" ca="1" si="62"/>
        <v>1</v>
      </c>
      <c r="D61" s="51" t="s">
        <v>13</v>
      </c>
      <c r="E61" s="48">
        <f>COUNTA(F60:K64)</f>
        <v>5</v>
      </c>
      <c r="F61" s="16"/>
      <c r="G61" s="3" t="s">
        <v>9</v>
      </c>
      <c r="H61" s="3"/>
      <c r="I61" s="3"/>
      <c r="J61" s="3"/>
      <c r="K61" s="17"/>
    </row>
    <row r="62" spans="1:11" ht="15.75" thickBot="1" x14ac:dyDescent="0.3">
      <c r="A62" s="33">
        <f t="shared" si="61"/>
        <v>42702</v>
      </c>
      <c r="C62" s="33" t="b">
        <f t="shared" ca="1" si="62"/>
        <v>1</v>
      </c>
      <c r="D62" s="51" t="s">
        <v>17</v>
      </c>
      <c r="E62" s="49">
        <f ca="1">CountCellsByColor(F60:K64,Complete)</f>
        <v>0</v>
      </c>
      <c r="F62" s="16"/>
      <c r="G62" s="3" t="s">
        <v>9</v>
      </c>
      <c r="H62" s="3"/>
      <c r="I62" s="3"/>
      <c r="J62" s="3"/>
      <c r="K62" s="17"/>
    </row>
    <row r="63" spans="1:11" s="28" customFormat="1" x14ac:dyDescent="0.25">
      <c r="A63" s="33">
        <f t="shared" si="61"/>
        <v>42702</v>
      </c>
      <c r="B63" s="2"/>
      <c r="C63" s="33" t="b">
        <f t="shared" ca="1" si="62"/>
        <v>1</v>
      </c>
      <c r="D63" s="52" t="s">
        <v>0</v>
      </c>
      <c r="E63" s="50">
        <f ca="1">E62/E61</f>
        <v>0</v>
      </c>
      <c r="F63" s="61"/>
      <c r="G63" s="27" t="s">
        <v>9</v>
      </c>
      <c r="H63" s="27"/>
      <c r="I63" s="27"/>
      <c r="J63" s="27"/>
      <c r="K63" s="62"/>
    </row>
    <row r="64" spans="1:11" s="28" customFormat="1" ht="15.75" thickBot="1" x14ac:dyDescent="0.3">
      <c r="A64" s="33">
        <f t="shared" si="61"/>
        <v>42702</v>
      </c>
      <c r="B64" s="2"/>
      <c r="C64" s="33" t="b">
        <f t="shared" ca="1" si="62"/>
        <v>1</v>
      </c>
      <c r="D64" s="30"/>
      <c r="E64" s="31"/>
      <c r="F64" s="35"/>
      <c r="G64" s="36"/>
      <c r="H64" s="36"/>
      <c r="I64" s="36"/>
      <c r="J64" s="36"/>
      <c r="K64" s="63"/>
    </row>
    <row r="65" spans="1:11" ht="15.75" thickBot="1" x14ac:dyDescent="0.3">
      <c r="A65" s="33">
        <f t="shared" si="61"/>
        <v>42702</v>
      </c>
      <c r="B65" s="2">
        <v>1</v>
      </c>
      <c r="C65" s="33" t="b">
        <f t="shared" ca="1" si="62"/>
        <v>1</v>
      </c>
      <c r="D65" s="30"/>
      <c r="E65" s="31"/>
      <c r="F65" s="93">
        <f>COUNTA(F60:F64)</f>
        <v>0</v>
      </c>
      <c r="G65" s="26">
        <f t="shared" ref="G65:K65" si="63">COUNTA(G60:G64)</f>
        <v>4</v>
      </c>
      <c r="H65" s="26">
        <f t="shared" si="63"/>
        <v>0</v>
      </c>
      <c r="I65" s="26">
        <f t="shared" si="63"/>
        <v>0</v>
      </c>
      <c r="J65" s="26">
        <f t="shared" si="63"/>
        <v>1</v>
      </c>
      <c r="K65" s="97">
        <f t="shared" si="63"/>
        <v>0</v>
      </c>
    </row>
    <row r="66" spans="1:11" ht="15.75" thickBot="1" x14ac:dyDescent="0.3">
      <c r="A66" s="33">
        <f t="shared" si="61"/>
        <v>42702</v>
      </c>
      <c r="B66" s="2">
        <v>1</v>
      </c>
      <c r="C66" s="42" t="b">
        <f>IF(AND(HideSummaryLines=TRUE,IsSummaryLine=1),FALSE,TRUE)</f>
        <v>1</v>
      </c>
      <c r="D66" s="39"/>
      <c r="E66" s="40" t="str">
        <f ca="1">CONCATENATE(E60, ": ",TEXT(E63,"0%")," of ",E61)</f>
        <v>Week 9: 0% of 5</v>
      </c>
      <c r="F66" s="98" t="str">
        <f t="shared" ref="F66" si="64">IF(F65&gt;0,CountCellsByColor(F60:F64,Complete)/F65,"")</f>
        <v/>
      </c>
      <c r="G66" s="58">
        <f t="shared" ref="G66" ca="1" si="65">IF(G65&gt;0,CountCellsByColor(G60:G64,Complete)/G65,"")</f>
        <v>0</v>
      </c>
      <c r="H66" s="58" t="str">
        <f t="shared" ref="H66" si="66">IF(H65&gt;0,CountCellsByColor(H60:H64,Complete)/H65,"")</f>
        <v/>
      </c>
      <c r="I66" s="58" t="str">
        <f t="shared" ref="I66" si="67">IF(I65&gt;0,CountCellsByColor(I60:I64,Complete)/I65,"")</f>
        <v/>
      </c>
      <c r="J66" s="58">
        <f t="shared" ref="J66" ca="1" si="68">IF(J65&gt;0,CountCellsByColor(J60:J64,Complete)/J65,"")</f>
        <v>0</v>
      </c>
      <c r="K66" s="99" t="str">
        <f t="shared" ref="K66" si="69">IF(K65&gt;0,CountCellsByColor(K60:K64,Complete)/K65,"")</f>
        <v/>
      </c>
    </row>
    <row r="67" spans="1:11" ht="15.75" thickBot="1" x14ac:dyDescent="0.3">
      <c r="A67" s="33">
        <f t="shared" ref="A67:A73" si="70">Week10Start</f>
        <v>42709</v>
      </c>
      <c r="C67" s="33" t="b">
        <f t="shared" ref="C67:C72" ca="1" si="71">IF(AND(HidePriorWeeks=TRUE,WeekOf&lt;NOW()-7),FALSE,IF(AND(HideSummaryLines=TRUE,IsSummaryLine=1),FALSE,TRUE))</f>
        <v>1</v>
      </c>
      <c r="D67" s="14">
        <f>D60+7</f>
        <v>42709</v>
      </c>
      <c r="E67" s="48" t="s">
        <v>43</v>
      </c>
      <c r="F67" s="67" t="s">
        <v>44</v>
      </c>
      <c r="G67" s="64" t="s">
        <v>9</v>
      </c>
      <c r="H67" s="64" t="s">
        <v>20</v>
      </c>
      <c r="I67" s="64" t="s">
        <v>21</v>
      </c>
      <c r="J67" s="64" t="s">
        <v>22</v>
      </c>
      <c r="K67" s="59" t="s">
        <v>36</v>
      </c>
    </row>
    <row r="68" spans="1:11" ht="15.75" thickBot="1" x14ac:dyDescent="0.3">
      <c r="A68" s="33">
        <f t="shared" si="70"/>
        <v>42709</v>
      </c>
      <c r="C68" s="33" t="b">
        <f t="shared" ca="1" si="71"/>
        <v>1</v>
      </c>
      <c r="D68" s="51" t="s">
        <v>13</v>
      </c>
      <c r="E68" s="48">
        <f>COUNTA(F67:K71)</f>
        <v>9</v>
      </c>
      <c r="F68" s="16"/>
      <c r="G68" s="3" t="s">
        <v>9</v>
      </c>
      <c r="H68" s="3"/>
      <c r="I68" s="3"/>
      <c r="J68" s="3"/>
      <c r="K68" s="17"/>
    </row>
    <row r="69" spans="1:11" ht="15.75" thickBot="1" x14ac:dyDescent="0.3">
      <c r="A69" s="33">
        <f t="shared" si="70"/>
        <v>42709</v>
      </c>
      <c r="C69" s="33" t="b">
        <f t="shared" ca="1" si="71"/>
        <v>1</v>
      </c>
      <c r="D69" s="51" t="s">
        <v>17</v>
      </c>
      <c r="E69" s="49">
        <f ca="1">CountCellsByColor(F67:K71,Complete)</f>
        <v>0</v>
      </c>
      <c r="F69" s="16"/>
      <c r="G69" s="3" t="s">
        <v>9</v>
      </c>
      <c r="H69" s="3"/>
      <c r="I69" s="3"/>
      <c r="J69" s="3"/>
      <c r="K69" s="17"/>
    </row>
    <row r="70" spans="1:11" s="28" customFormat="1" x14ac:dyDescent="0.25">
      <c r="A70" s="33">
        <f t="shared" si="70"/>
        <v>42709</v>
      </c>
      <c r="B70" s="2"/>
      <c r="C70" s="33" t="b">
        <f t="shared" ca="1" si="71"/>
        <v>1</v>
      </c>
      <c r="D70" s="52" t="s">
        <v>0</v>
      </c>
      <c r="E70" s="50">
        <f ca="1">E69/E68</f>
        <v>0</v>
      </c>
      <c r="F70" s="61"/>
      <c r="G70" s="27" t="s">
        <v>9</v>
      </c>
      <c r="H70" s="27"/>
      <c r="I70" s="27"/>
      <c r="J70" s="27"/>
      <c r="K70" s="62"/>
    </row>
    <row r="71" spans="1:11" s="28" customFormat="1" ht="15.75" thickBot="1" x14ac:dyDescent="0.3">
      <c r="A71" s="33">
        <f t="shared" si="70"/>
        <v>42709</v>
      </c>
      <c r="B71" s="2"/>
      <c r="C71" s="33" t="b">
        <f t="shared" ca="1" si="71"/>
        <v>1</v>
      </c>
      <c r="D71" s="30"/>
      <c r="E71" s="31"/>
      <c r="F71" s="35"/>
      <c r="G71" s="36"/>
      <c r="H71" s="36"/>
      <c r="I71" s="36"/>
      <c r="J71" s="36"/>
      <c r="K71" s="63"/>
    </row>
    <row r="72" spans="1:11" ht="15.75" thickBot="1" x14ac:dyDescent="0.3">
      <c r="A72" s="33">
        <f t="shared" si="70"/>
        <v>42709</v>
      </c>
      <c r="B72" s="2">
        <v>1</v>
      </c>
      <c r="C72" s="33" t="b">
        <f t="shared" ca="1" si="71"/>
        <v>1</v>
      </c>
      <c r="D72" s="30"/>
      <c r="E72" s="31"/>
      <c r="F72" s="93">
        <f>COUNTA(F67:F71)</f>
        <v>1</v>
      </c>
      <c r="G72" s="26">
        <f t="shared" ref="G72:K72" si="72">COUNTA(G67:G71)</f>
        <v>4</v>
      </c>
      <c r="H72" s="26">
        <f t="shared" si="72"/>
        <v>1</v>
      </c>
      <c r="I72" s="26">
        <f t="shared" si="72"/>
        <v>1</v>
      </c>
      <c r="J72" s="26">
        <f t="shared" si="72"/>
        <v>1</v>
      </c>
      <c r="K72" s="97">
        <f t="shared" si="72"/>
        <v>1</v>
      </c>
    </row>
    <row r="73" spans="1:11" ht="15.75" thickBot="1" x14ac:dyDescent="0.3">
      <c r="A73" s="33">
        <f t="shared" si="70"/>
        <v>42709</v>
      </c>
      <c r="B73" s="2">
        <v>1</v>
      </c>
      <c r="C73" s="42" t="b">
        <f>IF(AND(HideSummaryLines=TRUE,IsSummaryLine=1),FALSE,TRUE)</f>
        <v>1</v>
      </c>
      <c r="D73" s="39"/>
      <c r="E73" s="40" t="str">
        <f ca="1">CONCATENATE(E67, ": ",TEXT(E70,"0%")," of ",E68)</f>
        <v>Week 10: 0% of 9</v>
      </c>
      <c r="F73" s="98">
        <f t="shared" ref="F73" ca="1" si="73">IF(F72&gt;0,CountCellsByColor(F67:F71,Complete)/F72,"")</f>
        <v>0</v>
      </c>
      <c r="G73" s="58">
        <f t="shared" ref="G73" ca="1" si="74">IF(G72&gt;0,CountCellsByColor(G67:G71,Complete)/G72,"")</f>
        <v>0</v>
      </c>
      <c r="H73" s="58">
        <f t="shared" ref="H73" ca="1" si="75">IF(H72&gt;0,CountCellsByColor(H67:H71,Complete)/H72,"")</f>
        <v>0</v>
      </c>
      <c r="I73" s="58">
        <f t="shared" ref="I73" ca="1" si="76">IF(I72&gt;0,CountCellsByColor(I67:I71,Complete)/I72,"")</f>
        <v>0</v>
      </c>
      <c r="J73" s="58">
        <f t="shared" ref="J73" ca="1" si="77">IF(J72&gt;0,CountCellsByColor(J67:J71,Complete)/J72,"")</f>
        <v>0</v>
      </c>
      <c r="K73" s="99">
        <f t="shared" ref="K73" ca="1" si="78">IF(K72&gt;0,CountCellsByColor(K67:K71,Complete)/K72,"")</f>
        <v>0</v>
      </c>
    </row>
    <row r="74" spans="1:11" ht="15.75" thickBot="1" x14ac:dyDescent="0.3">
      <c r="A74" s="33">
        <f t="shared" ref="A74:A80" si="79">Week11Start</f>
        <v>42716</v>
      </c>
      <c r="C74" s="33" t="b">
        <f t="shared" ref="C74:C79" ca="1" si="80">IF(AND(HidePriorWeeks=TRUE,WeekOf&lt;NOW()-7),FALSE,IF(AND(HideSummaryLines=TRUE,IsSummaryLine=1),FALSE,TRUE))</f>
        <v>1</v>
      </c>
      <c r="D74" s="14">
        <f>D67+7</f>
        <v>42716</v>
      </c>
      <c r="E74" s="48" t="s">
        <v>45</v>
      </c>
      <c r="F74" s="67"/>
      <c r="G74" s="64" t="s">
        <v>9</v>
      </c>
      <c r="H74" s="64"/>
      <c r="I74" s="64"/>
      <c r="J74" s="64" t="s">
        <v>22</v>
      </c>
      <c r="K74" s="59"/>
    </row>
    <row r="75" spans="1:11" ht="15.75" thickBot="1" x14ac:dyDescent="0.3">
      <c r="A75" s="33">
        <f t="shared" si="79"/>
        <v>42716</v>
      </c>
      <c r="C75" s="33" t="b">
        <f t="shared" ca="1" si="80"/>
        <v>1</v>
      </c>
      <c r="D75" s="51" t="s">
        <v>13</v>
      </c>
      <c r="E75" s="48">
        <f>COUNTA(F74:K78)</f>
        <v>5</v>
      </c>
      <c r="F75" s="16"/>
      <c r="G75" s="3" t="s">
        <v>9</v>
      </c>
      <c r="H75" s="3"/>
      <c r="I75" s="3"/>
      <c r="J75" s="3"/>
      <c r="K75" s="17"/>
    </row>
    <row r="76" spans="1:11" ht="15.75" thickBot="1" x14ac:dyDescent="0.3">
      <c r="A76" s="33">
        <f t="shared" si="79"/>
        <v>42716</v>
      </c>
      <c r="C76" s="33" t="b">
        <f t="shared" ca="1" si="80"/>
        <v>1</v>
      </c>
      <c r="D76" s="51" t="s">
        <v>17</v>
      </c>
      <c r="E76" s="49">
        <f ca="1">CountCellsByColor(F74:K78,Complete)</f>
        <v>0</v>
      </c>
      <c r="F76" s="16"/>
      <c r="G76" s="3" t="s">
        <v>9</v>
      </c>
      <c r="H76" s="3"/>
      <c r="I76" s="3"/>
      <c r="J76" s="3"/>
      <c r="K76" s="17"/>
    </row>
    <row r="77" spans="1:11" s="28" customFormat="1" x14ac:dyDescent="0.25">
      <c r="A77" s="33">
        <f t="shared" si="79"/>
        <v>42716</v>
      </c>
      <c r="B77" s="2"/>
      <c r="C77" s="33" t="b">
        <f t="shared" ca="1" si="80"/>
        <v>1</v>
      </c>
      <c r="D77" s="52" t="s">
        <v>0</v>
      </c>
      <c r="E77" s="50">
        <f ca="1">E76/E75</f>
        <v>0</v>
      </c>
      <c r="F77" s="61"/>
      <c r="G77" s="27" t="s">
        <v>9</v>
      </c>
      <c r="H77" s="27"/>
      <c r="I77" s="27"/>
      <c r="J77" s="27"/>
      <c r="K77" s="62"/>
    </row>
    <row r="78" spans="1:11" s="28" customFormat="1" ht="15.75" thickBot="1" x14ac:dyDescent="0.3">
      <c r="A78" s="33">
        <f t="shared" si="79"/>
        <v>42716</v>
      </c>
      <c r="B78" s="2"/>
      <c r="C78" s="33" t="b">
        <f t="shared" ca="1" si="80"/>
        <v>1</v>
      </c>
      <c r="D78" s="30"/>
      <c r="E78" s="31"/>
      <c r="F78" s="35"/>
      <c r="G78" s="36"/>
      <c r="H78" s="36"/>
      <c r="I78" s="36"/>
      <c r="J78" s="36"/>
      <c r="K78" s="63"/>
    </row>
    <row r="79" spans="1:11" ht="15.75" thickBot="1" x14ac:dyDescent="0.3">
      <c r="A79" s="33">
        <f t="shared" si="79"/>
        <v>42716</v>
      </c>
      <c r="B79" s="2">
        <v>1</v>
      </c>
      <c r="C79" s="33" t="b">
        <f t="shared" ca="1" si="80"/>
        <v>1</v>
      </c>
      <c r="D79" s="30"/>
      <c r="E79" s="31"/>
      <c r="F79" s="93">
        <f>COUNTA(F74:F78)</f>
        <v>0</v>
      </c>
      <c r="G79" s="26">
        <f t="shared" ref="G79:K79" si="81">COUNTA(G74:G78)</f>
        <v>4</v>
      </c>
      <c r="H79" s="26">
        <f t="shared" si="81"/>
        <v>0</v>
      </c>
      <c r="I79" s="26">
        <f t="shared" si="81"/>
        <v>0</v>
      </c>
      <c r="J79" s="26">
        <f t="shared" si="81"/>
        <v>1</v>
      </c>
      <c r="K79" s="97">
        <f t="shared" si="81"/>
        <v>0</v>
      </c>
    </row>
    <row r="80" spans="1:11" ht="15.75" thickBot="1" x14ac:dyDescent="0.3">
      <c r="A80" s="33">
        <f t="shared" si="79"/>
        <v>42716</v>
      </c>
      <c r="B80" s="2">
        <v>1</v>
      </c>
      <c r="C80" s="42" t="b">
        <f>IF(AND(HideSummaryLines=TRUE,IsSummaryLine=1),FALSE,TRUE)</f>
        <v>1</v>
      </c>
      <c r="D80" s="39"/>
      <c r="E80" s="40" t="str">
        <f ca="1">CONCATENATE(E74, ": ",TEXT(E77,"0%")," of ",E75)</f>
        <v>Week 11: 0% of 5</v>
      </c>
      <c r="F80" s="98" t="str">
        <f t="shared" ref="F80" si="82">IF(F79&gt;0,CountCellsByColor(F74:F78,Complete)/F79,"")</f>
        <v/>
      </c>
      <c r="G80" s="58">
        <f t="shared" ref="G80" ca="1" si="83">IF(G79&gt;0,CountCellsByColor(G74:G78,Complete)/G79,"")</f>
        <v>0</v>
      </c>
      <c r="H80" s="58" t="str">
        <f t="shared" ref="H80" si="84">IF(H79&gt;0,CountCellsByColor(H74:H78,Complete)/H79,"")</f>
        <v/>
      </c>
      <c r="I80" s="58" t="str">
        <f t="shared" ref="I80" si="85">IF(I79&gt;0,CountCellsByColor(I74:I78,Complete)/I79,"")</f>
        <v/>
      </c>
      <c r="J80" s="58">
        <f t="shared" ref="J80" ca="1" si="86">IF(J79&gt;0,CountCellsByColor(J74:J78,Complete)/J79,"")</f>
        <v>0</v>
      </c>
      <c r="K80" s="99" t="str">
        <f t="shared" ref="K80" si="87">IF(K79&gt;0,CountCellsByColor(K74:K78,Complete)/K79,"")</f>
        <v/>
      </c>
    </row>
    <row r="81" spans="1:29" ht="15.75" thickBot="1" x14ac:dyDescent="0.3">
      <c r="A81" s="33">
        <f t="shared" ref="A81:A87" si="88">Week12Start</f>
        <v>42723</v>
      </c>
      <c r="C81" s="33" t="b">
        <f t="shared" ref="C81:C86" ca="1" si="89">IF(AND(HidePriorWeeks=TRUE,WeekOf&lt;NOW()-7),FALSE,IF(AND(HideSummaryLines=TRUE,IsSummaryLine=1),FALSE,TRUE))</f>
        <v>1</v>
      </c>
      <c r="D81" s="14">
        <f>D74+7</f>
        <v>42723</v>
      </c>
      <c r="E81" s="48" t="s">
        <v>46</v>
      </c>
      <c r="F81" s="67"/>
      <c r="G81" s="64" t="s">
        <v>9</v>
      </c>
      <c r="H81" s="64" t="s">
        <v>10</v>
      </c>
      <c r="I81" s="64" t="s">
        <v>21</v>
      </c>
      <c r="J81" s="64" t="s">
        <v>22</v>
      </c>
      <c r="K81" s="59" t="s">
        <v>36</v>
      </c>
    </row>
    <row r="82" spans="1:29" ht="15.75" thickBot="1" x14ac:dyDescent="0.3">
      <c r="A82" s="33">
        <f t="shared" si="88"/>
        <v>42723</v>
      </c>
      <c r="C82" s="33" t="b">
        <f t="shared" ca="1" si="89"/>
        <v>1</v>
      </c>
      <c r="D82" s="51" t="s">
        <v>13</v>
      </c>
      <c r="E82" s="48">
        <f>COUNTA(F81:K85)</f>
        <v>11</v>
      </c>
      <c r="F82" s="16"/>
      <c r="G82" s="3" t="s">
        <v>9</v>
      </c>
      <c r="H82" s="3" t="s">
        <v>20</v>
      </c>
      <c r="I82" s="3" t="s">
        <v>30</v>
      </c>
      <c r="J82" s="3"/>
      <c r="K82" s="17" t="s">
        <v>47</v>
      </c>
    </row>
    <row r="83" spans="1:29" ht="15.75" thickBot="1" x14ac:dyDescent="0.3">
      <c r="A83" s="33">
        <f t="shared" si="88"/>
        <v>42723</v>
      </c>
      <c r="C83" s="33" t="b">
        <f t="shared" ca="1" si="89"/>
        <v>1</v>
      </c>
      <c r="D83" s="51" t="s">
        <v>17</v>
      </c>
      <c r="E83" s="49">
        <f ca="1">CountCellsByColor(F81:K85,Complete)</f>
        <v>0</v>
      </c>
      <c r="F83" s="16"/>
      <c r="G83" s="3" t="s">
        <v>9</v>
      </c>
      <c r="H83" s="3"/>
      <c r="I83" s="3"/>
      <c r="J83" s="3"/>
      <c r="K83" s="17"/>
    </row>
    <row r="84" spans="1:29" s="28" customFormat="1" x14ac:dyDescent="0.25">
      <c r="A84" s="33">
        <f t="shared" si="88"/>
        <v>42723</v>
      </c>
      <c r="B84" s="2"/>
      <c r="C84" s="33" t="b">
        <f t="shared" ca="1" si="89"/>
        <v>1</v>
      </c>
      <c r="D84" s="52" t="s">
        <v>0</v>
      </c>
      <c r="E84" s="50">
        <f ca="1">E83/E82</f>
        <v>0</v>
      </c>
      <c r="F84" s="61"/>
      <c r="G84" s="27" t="s">
        <v>9</v>
      </c>
      <c r="H84" s="27"/>
      <c r="I84" s="27"/>
      <c r="J84" s="27"/>
      <c r="K84" s="62"/>
    </row>
    <row r="85" spans="1:29" s="28" customFormat="1" ht="15.75" thickBot="1" x14ac:dyDescent="0.3">
      <c r="A85" s="33">
        <f t="shared" si="88"/>
        <v>42723</v>
      </c>
      <c r="B85" s="2"/>
      <c r="C85" s="33" t="b">
        <f t="shared" ca="1" si="89"/>
        <v>1</v>
      </c>
      <c r="D85" s="30"/>
      <c r="E85" s="31"/>
      <c r="F85" s="35"/>
      <c r="G85" s="36"/>
      <c r="H85" s="36"/>
      <c r="I85" s="36"/>
      <c r="J85" s="36"/>
      <c r="K85" s="63"/>
    </row>
    <row r="86" spans="1:29" ht="15.75" thickBot="1" x14ac:dyDescent="0.3">
      <c r="A86" s="33">
        <f t="shared" si="88"/>
        <v>42723</v>
      </c>
      <c r="B86" s="2">
        <v>1</v>
      </c>
      <c r="C86" s="33" t="b">
        <f t="shared" ca="1" si="89"/>
        <v>1</v>
      </c>
      <c r="D86" s="30"/>
      <c r="E86" s="31"/>
      <c r="F86" s="93">
        <f>COUNTA(F81:F85)</f>
        <v>0</v>
      </c>
      <c r="G86" s="26">
        <f t="shared" ref="G86:K86" si="90">COUNTA(G81:G85)</f>
        <v>4</v>
      </c>
      <c r="H86" s="26">
        <f t="shared" si="90"/>
        <v>2</v>
      </c>
      <c r="I86" s="26">
        <f t="shared" si="90"/>
        <v>2</v>
      </c>
      <c r="J86" s="26">
        <f t="shared" si="90"/>
        <v>1</v>
      </c>
      <c r="K86" s="97">
        <f t="shared" si="90"/>
        <v>2</v>
      </c>
    </row>
    <row r="87" spans="1:29" ht="15.75" thickBot="1" x14ac:dyDescent="0.3">
      <c r="A87" s="33">
        <f t="shared" si="88"/>
        <v>42723</v>
      </c>
      <c r="B87" s="2">
        <v>1</v>
      </c>
      <c r="C87" s="42" t="b">
        <f>IF(AND(HideSummaryLines=TRUE,IsSummaryLine=1),FALSE,TRUE)</f>
        <v>1</v>
      </c>
      <c r="D87" s="39"/>
      <c r="E87" s="40" t="str">
        <f ca="1">CONCATENATE(E81, ": ",TEXT(E84,"0%")," of ",E82)</f>
        <v>Week 12: 0% of 11</v>
      </c>
      <c r="F87" s="100" t="str">
        <f t="shared" ref="F87" si="91">IF(F86&gt;0,CountCellsByColor(F81:F85,Complete)/F86,"")</f>
        <v/>
      </c>
      <c r="G87" s="101">
        <f t="shared" ref="G87" ca="1" si="92">IF(G86&gt;0,CountCellsByColor(G81:G85,Complete)/G86,"")</f>
        <v>0</v>
      </c>
      <c r="H87" s="101">
        <f t="shared" ref="H87" ca="1" si="93">IF(H86&gt;0,CountCellsByColor(H81:H85,Complete)/H86,"")</f>
        <v>0</v>
      </c>
      <c r="I87" s="101">
        <f t="shared" ref="I87" ca="1" si="94">IF(I86&gt;0,CountCellsByColor(I81:I85,Complete)/I86,"")</f>
        <v>0</v>
      </c>
      <c r="J87" s="101">
        <f t="shared" ref="J87" ca="1" si="95">IF(J86&gt;0,CountCellsByColor(J81:J85,Complete)/J86,"")</f>
        <v>0</v>
      </c>
      <c r="K87" s="102">
        <f t="shared" ref="K87" ca="1" si="96">IF(K86&gt;0,CountCellsByColor(K81:K85,Complete)/K86,"")</f>
        <v>0</v>
      </c>
    </row>
    <row r="88" spans="1:29" ht="15.75" thickBot="1" x14ac:dyDescent="0.3">
      <c r="D88" s="16"/>
      <c r="E88" s="17"/>
      <c r="F88" s="72"/>
      <c r="G88" s="74"/>
      <c r="H88" s="74"/>
      <c r="I88" s="74"/>
      <c r="J88" s="74"/>
      <c r="K88" s="74"/>
    </row>
    <row r="89" spans="1:29" ht="15.75" thickBot="1" x14ac:dyDescent="0.3">
      <c r="B89" s="2">
        <v>1</v>
      </c>
      <c r="D89" s="16"/>
      <c r="E89" s="18" t="s">
        <v>13</v>
      </c>
      <c r="F89" s="5">
        <f ca="1">COUNTA(F4:F85) - CountCellsByColor(F4:F85,F9)</f>
        <v>11</v>
      </c>
      <c r="G89" s="5">
        <f t="shared" ref="G89:K89" ca="1" si="97">COUNTA(G4:G85) - CountCellsByColor(G4:G85,G9)</f>
        <v>48</v>
      </c>
      <c r="H89" s="5">
        <f t="shared" ca="1" si="97"/>
        <v>20</v>
      </c>
      <c r="I89" s="5">
        <f t="shared" ca="1" si="97"/>
        <v>11</v>
      </c>
      <c r="J89" s="5">
        <f t="shared" ca="1" si="97"/>
        <v>17</v>
      </c>
      <c r="K89" s="5">
        <f t="shared" ca="1" si="97"/>
        <v>13</v>
      </c>
    </row>
    <row r="90" spans="1:29" ht="15.75" thickBot="1" x14ac:dyDescent="0.3">
      <c r="B90" s="2">
        <v>1</v>
      </c>
      <c r="D90" s="16"/>
      <c r="E90" s="18" t="s">
        <v>17</v>
      </c>
      <c r="F90" s="5">
        <f t="shared" ref="F90:K90" ca="1" si="98">CountCellsByColor(F5:F85,Complete)</f>
        <v>3</v>
      </c>
      <c r="G90" s="5">
        <f t="shared" ca="1" si="98"/>
        <v>7</v>
      </c>
      <c r="H90" s="5">
        <f t="shared" ca="1" si="98"/>
        <v>10</v>
      </c>
      <c r="I90" s="5">
        <f t="shared" ca="1" si="98"/>
        <v>2</v>
      </c>
      <c r="J90" s="5">
        <f t="shared" ca="1" si="98"/>
        <v>3</v>
      </c>
      <c r="K90" s="5">
        <f t="shared" ca="1" si="98"/>
        <v>3</v>
      </c>
    </row>
    <row r="91" spans="1:29" ht="15.75" thickBot="1" x14ac:dyDescent="0.3">
      <c r="B91" s="2">
        <v>1</v>
      </c>
      <c r="D91" s="16"/>
      <c r="E91" s="18" t="s">
        <v>0</v>
      </c>
      <c r="F91" s="6">
        <f ca="1">IF(F89=0,"",F90/F89)</f>
        <v>0.27272727272727271</v>
      </c>
      <c r="G91" s="6">
        <f t="shared" ref="G91:K91" ca="1" si="99">IF(G89=0,"",G90/G89)</f>
        <v>0.14583333333333334</v>
      </c>
      <c r="H91" s="6">
        <f t="shared" ca="1" si="99"/>
        <v>0.5</v>
      </c>
      <c r="I91" s="6">
        <f t="shared" ca="1" si="99"/>
        <v>0.18181818181818182</v>
      </c>
      <c r="J91" s="6">
        <f t="shared" ca="1" si="99"/>
        <v>0.17647058823529413</v>
      </c>
      <c r="K91" s="6">
        <f t="shared" ca="1" si="99"/>
        <v>0.23076923076923078</v>
      </c>
    </row>
    <row r="94" spans="1:29" ht="15.75" thickBot="1" x14ac:dyDescent="0.3"/>
    <row r="95" spans="1:29" s="80" customFormat="1" ht="15.75" thickBot="1" x14ac:dyDescent="0.3">
      <c r="A95" s="33"/>
      <c r="B95" s="2"/>
      <c r="C95" s="2"/>
      <c r="D95" s="76" t="s">
        <v>48</v>
      </c>
      <c r="E95" s="77"/>
      <c r="F95" s="78" t="s">
        <v>49</v>
      </c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</row>
    <row r="96" spans="1:29" ht="26.25" thickBot="1" x14ac:dyDescent="0.25">
      <c r="D96" s="70" t="s">
        <v>50</v>
      </c>
      <c r="E96" s="71"/>
      <c r="F96" s="72" t="s">
        <v>51</v>
      </c>
      <c r="G96" s="73" t="s">
        <v>78</v>
      </c>
      <c r="H96" s="74" t="s">
        <v>52</v>
      </c>
      <c r="I96" s="74" t="s">
        <v>53</v>
      </c>
      <c r="J96" s="74" t="s">
        <v>54</v>
      </c>
      <c r="K96" s="74" t="s">
        <v>55</v>
      </c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  <c r="AA96" s="75"/>
      <c r="AB96" s="75"/>
      <c r="AC96" s="75"/>
    </row>
    <row r="97" spans="4:29" ht="26.25" thickBot="1" x14ac:dyDescent="0.25">
      <c r="D97" s="22"/>
      <c r="E97" s="21"/>
      <c r="F97" s="9" t="s">
        <v>56</v>
      </c>
      <c r="G97" s="3" t="s">
        <v>57</v>
      </c>
      <c r="H97" s="3" t="s">
        <v>58</v>
      </c>
      <c r="I97" s="1" t="s">
        <v>59</v>
      </c>
      <c r="J97" s="4" t="s">
        <v>60</v>
      </c>
      <c r="K97" s="3" t="s">
        <v>61</v>
      </c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4:29" ht="15.75" thickBot="1" x14ac:dyDescent="0.25">
      <c r="D98" s="22"/>
      <c r="E98" s="21"/>
      <c r="F98" s="10"/>
      <c r="G98" s="3" t="s">
        <v>102</v>
      </c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4:29" ht="15.75" thickBot="1" x14ac:dyDescent="0.25">
      <c r="D99" s="22"/>
      <c r="E99" s="21"/>
      <c r="F99" s="10"/>
      <c r="G99" s="3" t="s">
        <v>62</v>
      </c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4:29" ht="15.75" thickBot="1" x14ac:dyDescent="0.25">
      <c r="D100" s="22"/>
      <c r="E100" s="21"/>
      <c r="F100" s="10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4:29" ht="15.75" thickBot="1" x14ac:dyDescent="0.25">
      <c r="D101" s="22"/>
      <c r="E101" s="21"/>
      <c r="F101" s="10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4:29" ht="26.25" thickBot="1" x14ac:dyDescent="0.25">
      <c r="D102" s="16" t="s">
        <v>63</v>
      </c>
      <c r="E102" s="21"/>
      <c r="F102" s="9" t="s">
        <v>64</v>
      </c>
      <c r="G102" s="3" t="s">
        <v>103</v>
      </c>
      <c r="H102" s="4" t="s">
        <v>65</v>
      </c>
      <c r="I102" s="3" t="s">
        <v>66</v>
      </c>
      <c r="J102" s="3" t="s">
        <v>67</v>
      </c>
      <c r="K102" s="3" t="s">
        <v>68</v>
      </c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4:29" ht="15.75" thickBot="1" x14ac:dyDescent="0.25">
      <c r="D103" s="22"/>
      <c r="E103" s="21"/>
      <c r="F103" s="9" t="s">
        <v>69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4:29" ht="15.75" thickBot="1" x14ac:dyDescent="0.25">
      <c r="D104" s="22"/>
      <c r="E104" s="21"/>
      <c r="F104" s="9" t="s">
        <v>99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</sheetData>
  <autoFilter ref="A3:L93">
    <filterColumn colId="2">
      <filters blank="1">
        <filter val="TRUE"/>
      </filters>
    </filterColumn>
  </autoFilter>
  <conditionalFormatting sqref="C4:C87">
    <cfRule type="cellIs" dxfId="1" priority="1" operator="equal">
      <formula>FALSE</formula>
    </cfRule>
    <cfRule type="cellIs" dxfId="0" priority="2" operator="equal">
      <formula>TRUE</formula>
    </cfRule>
  </conditionalFormatting>
  <hyperlinks>
    <hyperlink ref="F4" r:id="rId1" display="https://primarygoals.jira.com/browse/GTV-988"/>
    <hyperlink ref="F95" r:id="rId2"/>
    <hyperlink ref="F11" r:id="rId3" display="https://primarygoals.jira.com/browse/GTV-989"/>
  </hyperlinks>
  <pageMargins left="0.7" right="0.7" top="0.75" bottom="0.75" header="0.3" footer="0.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cbHidePriorWeeks">
              <controlPr defaultSize="0" autoFill="0" autoLine="0" autoPict="0" macro="[0]!VisiblityFilter">
                <anchor moveWithCells="1">
                  <from>
                    <xdr:col>5</xdr:col>
                    <xdr:colOff>66675</xdr:colOff>
                    <xdr:row>0</xdr:row>
                    <xdr:rowOff>28575</xdr:rowOff>
                  </from>
                  <to>
                    <xdr:col>5</xdr:col>
                    <xdr:colOff>1619250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Check Box 2">
              <controlPr defaultSize="0" autoFill="0" autoLine="0" autoPict="0" macro="[0]!VisiblityFilter">
                <anchor moveWithCells="1">
                  <from>
                    <xdr:col>6</xdr:col>
                    <xdr:colOff>19050</xdr:colOff>
                    <xdr:row>0</xdr:row>
                    <xdr:rowOff>28575</xdr:rowOff>
                  </from>
                  <to>
                    <xdr:col>6</xdr:col>
                    <xdr:colOff>1238250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19</vt:i4>
      </vt:variant>
    </vt:vector>
  </HeadingPairs>
  <TitlesOfParts>
    <vt:vector size="20" baseType="lpstr">
      <vt:lpstr>12 Week Year</vt:lpstr>
      <vt:lpstr>Complete</vt:lpstr>
      <vt:lpstr>HidePriorWeeks</vt:lpstr>
      <vt:lpstr>HideSummaryLines</vt:lpstr>
      <vt:lpstr>IsSummaryLine</vt:lpstr>
      <vt:lpstr>ScoreColumn</vt:lpstr>
      <vt:lpstr>ScoreLabels</vt:lpstr>
      <vt:lpstr>Week10Start</vt:lpstr>
      <vt:lpstr>Week11Start</vt:lpstr>
      <vt:lpstr>Week12Start</vt:lpstr>
      <vt:lpstr>Week1Start</vt:lpstr>
      <vt:lpstr>Week2Start</vt:lpstr>
      <vt:lpstr>Week3Start</vt:lpstr>
      <vt:lpstr>Week4Start</vt:lpstr>
      <vt:lpstr>Week5Start</vt:lpstr>
      <vt:lpstr>Week6Start</vt:lpstr>
      <vt:lpstr>Week7Start</vt:lpstr>
      <vt:lpstr>Week8Start</vt:lpstr>
      <vt:lpstr>Week9Start</vt:lpstr>
      <vt:lpstr>WeekOf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</dc:creator>
  <cp:lastModifiedBy>ashley</cp:lastModifiedBy>
  <dcterms:created xsi:type="dcterms:W3CDTF">2016-10-03T21:00:19Z</dcterms:created>
  <dcterms:modified xsi:type="dcterms:W3CDTF">2016-10-18T20:47:12Z</dcterms:modified>
</cp:coreProperties>
</file>